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66925"/>
  <mc:AlternateContent xmlns:mc="http://schemas.openxmlformats.org/markup-compatibility/2006">
    <mc:Choice Requires="x15">
      <x15ac:absPath xmlns:x15ac="http://schemas.microsoft.com/office/spreadsheetml/2010/11/ac" url="C:\Users\57302\Documents\3. SDLMUJER\5. POA\1. 2020\"/>
    </mc:Choice>
  </mc:AlternateContent>
  <xr:revisionPtr revIDLastSave="0" documentId="13_ncr:1_{75F1DFA5-C992-4AAA-932A-8FEB2FC974A5}" xr6:coauthVersionLast="46" xr6:coauthVersionMax="46" xr10:uidLastSave="{00000000-0000-0000-0000-000000000000}"/>
  <bookViews>
    <workbookView xWindow="-120" yWindow="-120" windowWidth="20730" windowHeight="11160" tabRatio="987" xr2:uid="{A248801F-6176-48D7-8102-CBF9AF87B489}"/>
  </bookViews>
  <sheets>
    <sheet name="Direccionamiento Estrategico" sheetId="1" r:id="rId1"/>
    <sheet name="Comunicación Estrategica" sheetId="2" r:id="rId2"/>
    <sheet name="Gestiòn del Conocimiento " sheetId="17" r:id="rId3"/>
    <sheet name="Prevención y Atención" sheetId="3" r:id="rId4"/>
    <sheet name="Participación y Corresponsabili" sheetId="6" r:id="rId5"/>
    <sheet name="Territorialización" sheetId="4" r:id="rId6"/>
    <sheet name="Transversalización" sheetId="5" r:id="rId7"/>
    <sheet name="Sociojuridico" sheetId="7" r:id="rId8"/>
    <sheet name="Gestión TH" sheetId="8" r:id="rId9"/>
    <sheet name="Gestión Administrativa" sheetId="9" r:id="rId10"/>
    <sheet name="Gestión Tecnologica" sheetId="10" r:id="rId11"/>
    <sheet name="Gestión Juridica" sheetId="11" r:id="rId12"/>
    <sheet name="Gestión Financiera" sheetId="12" r:id="rId13"/>
    <sheet name="Gestión Contractual" sheetId="13" r:id="rId14"/>
    <sheet name="Atención Ciudadana" sheetId="14" r:id="rId15"/>
    <sheet name="Evaluación y Seguimiento " sheetId="15" r:id="rId16"/>
    <sheet name="Disciplinario" sheetId="16"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7" i="6" l="1"/>
  <c r="S67" i="6"/>
  <c r="Y66" i="6"/>
  <c r="S66" i="6"/>
  <c r="Y65" i="6"/>
  <c r="S65" i="6"/>
  <c r="Y62" i="6"/>
  <c r="S62" i="6"/>
  <c r="Y57" i="6"/>
  <c r="S57" i="6"/>
  <c r="Y53" i="6"/>
  <c r="S53" i="6"/>
  <c r="Y52" i="6"/>
  <c r="S52" i="6"/>
  <c r="Y51" i="6"/>
  <c r="S51" i="6"/>
  <c r="Y49" i="6"/>
  <c r="S49" i="6"/>
  <c r="S48" i="6"/>
  <c r="S47" i="6"/>
  <c r="S46" i="6"/>
  <c r="Y45" i="6"/>
  <c r="S45" i="6"/>
  <c r="Y44" i="6"/>
  <c r="S44" i="6"/>
  <c r="Y42" i="6"/>
  <c r="S42" i="6"/>
  <c r="Y41" i="6"/>
  <c r="S41" i="6"/>
  <c r="Y39" i="6"/>
  <c r="S39" i="6"/>
  <c r="U37" i="6"/>
  <c r="Y37" i="6" s="1"/>
  <c r="S37" i="6"/>
  <c r="Y34" i="6"/>
  <c r="S34" i="6"/>
  <c r="Y32" i="6"/>
  <c r="S32" i="6"/>
  <c r="Y28" i="6"/>
  <c r="S28" i="6"/>
  <c r="Y26" i="6"/>
  <c r="S26" i="6"/>
  <c r="Y25" i="6"/>
  <c r="S25" i="6"/>
  <c r="Y22" i="6"/>
  <c r="S22" i="6"/>
  <c r="X18" i="6"/>
  <c r="W18" i="6"/>
  <c r="V18" i="6"/>
  <c r="U18" i="6"/>
  <c r="Y18" i="6" s="1"/>
  <c r="S18" i="6"/>
  <c r="Y26" i="17"/>
  <c r="S26" i="17"/>
  <c r="Y25" i="17"/>
  <c r="S25" i="17"/>
  <c r="Y24" i="17"/>
  <c r="S24" i="17"/>
  <c r="Y23" i="17"/>
  <c r="S23" i="17"/>
  <c r="Y20" i="17"/>
  <c r="S20" i="17"/>
  <c r="Y19" i="17"/>
  <c r="S19" i="17"/>
  <c r="Y18" i="17"/>
  <c r="S18" i="17"/>
  <c r="Y20" i="16"/>
  <c r="S20" i="16"/>
  <c r="Y19" i="16"/>
  <c r="S19" i="16"/>
  <c r="Y18" i="16"/>
  <c r="S18" i="16"/>
  <c r="Y21" i="15"/>
  <c r="S21" i="15"/>
  <c r="X20" i="15"/>
  <c r="W20" i="15"/>
  <c r="V20" i="15"/>
  <c r="U20" i="15"/>
  <c r="Y20" i="15" s="1"/>
  <c r="S20" i="15"/>
  <c r="R20" i="15"/>
  <c r="Q20" i="15"/>
  <c r="P20" i="15"/>
  <c r="O20" i="15"/>
  <c r="X18" i="15"/>
  <c r="W18" i="15"/>
  <c r="V18" i="15"/>
  <c r="U18" i="15"/>
  <c r="Y18" i="15" s="1"/>
  <c r="R18" i="15"/>
  <c r="Q18" i="15"/>
  <c r="P18" i="15"/>
  <c r="O18" i="15"/>
  <c r="S18" i="15" s="1"/>
  <c r="Y27" i="14"/>
  <c r="S27" i="14"/>
  <c r="Y26" i="14"/>
  <c r="S26" i="14"/>
  <c r="Y25" i="14"/>
  <c r="S25" i="14"/>
  <c r="Y24" i="14"/>
  <c r="S24" i="14"/>
  <c r="Y23" i="14"/>
  <c r="S23" i="14"/>
  <c r="Y22" i="14"/>
  <c r="S22" i="14"/>
  <c r="Y21" i="14"/>
  <c r="S21" i="14"/>
  <c r="Y20" i="14"/>
  <c r="S20" i="14"/>
  <c r="Y19" i="14"/>
  <c r="S19" i="14"/>
  <c r="Y18" i="14"/>
  <c r="S18" i="14"/>
  <c r="Y26" i="13"/>
  <c r="S26" i="13"/>
  <c r="R26" i="13"/>
  <c r="Q26" i="13"/>
  <c r="P26" i="13"/>
  <c r="O26" i="13"/>
  <c r="Y25" i="13"/>
  <c r="Y24" i="13"/>
  <c r="S24" i="13"/>
  <c r="R24" i="13"/>
  <c r="Q24" i="13"/>
  <c r="P24" i="13"/>
  <c r="O24" i="13"/>
  <c r="Y23" i="13"/>
  <c r="S23" i="13"/>
  <c r="L23" i="13"/>
  <c r="Y22" i="13"/>
  <c r="S22" i="13"/>
  <c r="R22" i="13"/>
  <c r="Q22" i="13"/>
  <c r="P22" i="13"/>
  <c r="O22" i="13"/>
  <c r="L22" i="13"/>
  <c r="Y21" i="13"/>
  <c r="S21" i="13"/>
  <c r="R21" i="13"/>
  <c r="Q21" i="13"/>
  <c r="P21" i="13"/>
  <c r="O21" i="13"/>
  <c r="L21" i="13"/>
  <c r="Y20" i="13"/>
  <c r="Y19" i="13"/>
  <c r="S19" i="13"/>
  <c r="R19" i="13"/>
  <c r="Q19" i="13"/>
  <c r="P19" i="13"/>
  <c r="O19" i="13"/>
  <c r="L19" i="13"/>
  <c r="Y18" i="13"/>
  <c r="L18" i="13"/>
  <c r="Y21" i="12"/>
  <c r="S21" i="12"/>
  <c r="Y20" i="12"/>
  <c r="S20" i="12"/>
  <c r="Y19" i="12"/>
  <c r="S19" i="12"/>
  <c r="Y18" i="12"/>
  <c r="S18" i="12"/>
  <c r="Y26" i="10"/>
  <c r="S26" i="10"/>
  <c r="Y25" i="10"/>
  <c r="S25" i="10"/>
  <c r="Y24" i="10"/>
  <c r="S24" i="10"/>
  <c r="Y23" i="10"/>
  <c r="S23" i="10"/>
  <c r="Y22" i="10"/>
  <c r="S22" i="10"/>
  <c r="Y21" i="10"/>
  <c r="S21" i="10"/>
  <c r="Y20" i="10"/>
  <c r="S20" i="10"/>
  <c r="Y19" i="10"/>
  <c r="S19" i="10"/>
  <c r="Y18" i="10"/>
  <c r="S18" i="10"/>
  <c r="AG29" i="9" l="1"/>
  <c r="AB29" i="9"/>
  <c r="AG27" i="9"/>
  <c r="AB27" i="9"/>
  <c r="AG24" i="9"/>
  <c r="AB24" i="9"/>
  <c r="AG21" i="9"/>
  <c r="AB21" i="9"/>
  <c r="AG18" i="9"/>
  <c r="AB18" i="9"/>
  <c r="Y30" i="8"/>
  <c r="S30" i="8"/>
  <c r="Y29" i="8"/>
  <c r="S29" i="8"/>
  <c r="Y28" i="8"/>
  <c r="S28" i="8"/>
  <c r="Y27" i="8"/>
  <c r="S27" i="8"/>
  <c r="Y26" i="8"/>
  <c r="S26" i="8"/>
  <c r="Y23" i="8"/>
  <c r="S23" i="8"/>
  <c r="Y21" i="8"/>
  <c r="Y19" i="8"/>
  <c r="S19" i="8"/>
  <c r="O21" i="7" l="1"/>
  <c r="Y23" i="5"/>
  <c r="S23" i="5"/>
  <c r="Y22" i="5"/>
  <c r="S22" i="5"/>
  <c r="Y21" i="5"/>
  <c r="S21" i="5"/>
  <c r="Y20" i="5"/>
  <c r="S20" i="5"/>
  <c r="Y19" i="5"/>
  <c r="S19" i="5"/>
  <c r="Y18" i="5"/>
  <c r="S18" i="5"/>
  <c r="Y67" i="4"/>
  <c r="S67" i="4"/>
  <c r="Y66" i="4"/>
  <c r="S66" i="4"/>
  <c r="Y65" i="4"/>
  <c r="S65" i="4"/>
  <c r="Y62" i="4"/>
  <c r="S62" i="4"/>
  <c r="Y57" i="4"/>
  <c r="S57" i="4"/>
  <c r="Y53" i="4"/>
  <c r="S53" i="4"/>
  <c r="Y52" i="4"/>
  <c r="S52" i="4"/>
  <c r="Y51" i="4"/>
  <c r="S51" i="4"/>
  <c r="Y49" i="4"/>
  <c r="S49" i="4"/>
  <c r="S48" i="4"/>
  <c r="S47" i="4"/>
  <c r="S46" i="4"/>
  <c r="Y45" i="4"/>
  <c r="S45" i="4"/>
  <c r="Y44" i="4"/>
  <c r="S44" i="4"/>
  <c r="Y42" i="4"/>
  <c r="S42" i="4"/>
  <c r="Y41" i="4"/>
  <c r="S41" i="4"/>
  <c r="Y39" i="4"/>
  <c r="S39" i="4"/>
  <c r="Y37" i="4"/>
  <c r="U37" i="4"/>
  <c r="S37" i="4"/>
  <c r="Y34" i="4"/>
  <c r="S34" i="4"/>
  <c r="Y32" i="4"/>
  <c r="S32" i="4"/>
  <c r="Y28" i="4"/>
  <c r="S28" i="4"/>
  <c r="Y26" i="4"/>
  <c r="S26" i="4"/>
  <c r="Y25" i="4"/>
  <c r="S25" i="4"/>
  <c r="Y22" i="4"/>
  <c r="S22" i="4"/>
  <c r="X18" i="4"/>
  <c r="W18" i="4"/>
  <c r="V18" i="4"/>
  <c r="U18" i="4"/>
  <c r="Y18" i="4" s="1"/>
  <c r="S18" i="4"/>
  <c r="Y24" i="3"/>
  <c r="S24" i="3"/>
  <c r="Y22" i="3"/>
  <c r="Y21" i="3"/>
  <c r="S21" i="3"/>
  <c r="Y20" i="3"/>
  <c r="S20" i="3"/>
  <c r="Y19" i="3"/>
  <c r="S19" i="3"/>
  <c r="Y18" i="3"/>
  <c r="S18" i="3"/>
  <c r="Y23" i="2"/>
  <c r="Y22" i="2"/>
  <c r="Y19" i="2"/>
  <c r="Y18" i="2"/>
  <c r="Y33" i="1"/>
  <c r="S33" i="1"/>
  <c r="Y32" i="1"/>
  <c r="S32" i="1"/>
  <c r="Y31" i="1"/>
  <c r="S31" i="1"/>
  <c r="Y30" i="1"/>
  <c r="S30" i="1"/>
  <c r="Y29" i="1"/>
  <c r="S29" i="1"/>
  <c r="Y28" i="1"/>
  <c r="S28" i="1"/>
  <c r="Y27" i="1"/>
  <c r="S27" i="1"/>
  <c r="Y26" i="1"/>
  <c r="S26" i="1"/>
  <c r="Y25" i="1"/>
  <c r="S25" i="1"/>
  <c r="Y24" i="1"/>
  <c r="S24" i="1"/>
  <c r="Y23" i="1"/>
  <c r="S23" i="1"/>
  <c r="Y22" i="1"/>
  <c r="S22" i="1"/>
  <c r="Y21" i="1"/>
  <c r="S21" i="1"/>
  <c r="Y20" i="1"/>
  <c r="S20" i="1"/>
  <c r="Y19" i="1"/>
  <c r="S19" i="1"/>
  <c r="Y18" i="1"/>
  <c r="S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1FBDB3B9-68F6-422E-BA54-5CBC30F0493A}">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A0FD669B-AF5A-47F6-9BCE-02F4DDF1CA03}">
      <text>
        <r>
          <rPr>
            <b/>
            <sz val="9"/>
            <color indexed="81"/>
            <rFont val="Tahoma"/>
          </rPr>
          <t>ANDREA PAOLA BELLO VARGAS:</t>
        </r>
        <r>
          <rPr>
            <sz val="9"/>
            <color indexed="81"/>
            <rFont val="Tahoma"/>
          </rPr>
          <t xml:space="preserve">
Para  este caso, se debe anexar un documento  justificando técnicamente la modificación, ésta debe venir firmado por la responsable del proceso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4B7589AC-CFD0-4688-BD71-E65506B0FD4E}">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6E99320A-62E0-4591-8BC2-8F5B305B7B48}">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Angela Adriana Avila Ospina</author>
    <author>Usuario</author>
  </authors>
  <commentList>
    <comment ref="B12" authorId="0" shapeId="0" xr:uid="{6DC8B456-64E4-459C-891E-95B45792AED9}">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 ref="J37" authorId="1" shapeId="0" xr:uid="{D1DB67F3-C210-4C6D-916C-EF5DF83BA47A}">
      <text>
        <r>
          <rPr>
            <b/>
            <sz val="9"/>
            <color indexed="81"/>
            <rFont val="Tahoma"/>
            <family val="2"/>
          </rPr>
          <t>Angela Adriana Avila Ospina:</t>
        </r>
        <r>
          <rPr>
            <sz val="9"/>
            <color indexed="81"/>
            <rFont val="Tahoma"/>
            <family val="2"/>
          </rPr>
          <t xml:space="preserve">
*Por agendamiento se entiende garantizar un punto en la agenda de la sesión del COLMYG y/o CLM para la socialización del informe del CCM.</t>
        </r>
      </text>
    </comment>
    <comment ref="O39" authorId="1" shapeId="0" xr:uid="{FD9FE500-71C8-43DF-A53D-019610F73D77}">
      <text>
        <r>
          <rPr>
            <b/>
            <sz val="9"/>
            <color indexed="81"/>
            <rFont val="Tahoma"/>
            <family val="2"/>
          </rPr>
          <t>Angela Adriana Avila Ospina:</t>
        </r>
        <r>
          <rPr>
            <sz val="9"/>
            <color indexed="81"/>
            <rFont val="Tahoma"/>
            <family val="2"/>
          </rPr>
          <t xml:space="preserve">
Se modificó de 8 a 1 en CIGD del 31-mar.</t>
        </r>
      </text>
    </comment>
    <comment ref="U39" authorId="1" shapeId="0" xr:uid="{5B6BCADE-00F5-43D7-A807-5EAA5BF9C381}">
      <text>
        <r>
          <rPr>
            <b/>
            <sz val="9"/>
            <color indexed="81"/>
            <rFont val="Tahoma"/>
            <family val="2"/>
          </rPr>
          <t>Angela Adriana Avila Ospina:</t>
        </r>
        <r>
          <rPr>
            <sz val="9"/>
            <color indexed="81"/>
            <rFont val="Tahoma"/>
            <family val="2"/>
          </rPr>
          <t xml:space="preserve">
Se modificó la programación del 1er al cuarto trimestre en CIGD del 31-mar.</t>
        </r>
      </text>
    </comment>
    <comment ref="P41" authorId="1" shapeId="0" xr:uid="{5BFAEE4E-9637-4590-8A62-93BDB617643B}">
      <text>
        <r>
          <rPr>
            <b/>
            <sz val="9"/>
            <color indexed="81"/>
            <rFont val="Tahoma"/>
            <family val="2"/>
          </rPr>
          <t>Angela Adriana Avila Ospina:</t>
        </r>
        <r>
          <rPr>
            <sz val="9"/>
            <color indexed="81"/>
            <rFont val="Tahoma"/>
            <family val="2"/>
          </rPr>
          <t xml:space="preserve">
Se modificó de 8 a 9 documentos en CIGD del 31-mar.</t>
        </r>
      </text>
    </comment>
    <comment ref="O44" authorId="2" shapeId="0" xr:uid="{D288CEC6-DC52-46D1-85D8-EA4FDD73E8FB}">
      <text>
        <r>
          <rPr>
            <b/>
            <sz val="9"/>
            <color indexed="81"/>
            <rFont val="Tahoma"/>
            <family val="2"/>
          </rPr>
          <t>Usuario:</t>
        </r>
        <r>
          <rPr>
            <sz val="9"/>
            <color indexed="81"/>
            <rFont val="Tahoma"/>
            <family val="2"/>
          </rPr>
          <t xml:space="preserve">
Se aprobó cambio CIGYD, reunión 31 de marzo.</t>
        </r>
      </text>
    </comment>
    <comment ref="F46" authorId="2" shapeId="0" xr:uid="{D8801A24-30CC-4988-8CE6-492ECCBF814D}">
      <text>
        <r>
          <rPr>
            <b/>
            <sz val="9"/>
            <color indexed="81"/>
            <rFont val="Tahoma"/>
            <family val="2"/>
          </rPr>
          <t>Usuario:</t>
        </r>
        <r>
          <rPr>
            <sz val="9"/>
            <color indexed="81"/>
            <rFont val="Tahoma"/>
            <family val="2"/>
          </rPr>
          <t xml:space="preserve">
Modificado por el CIGYD, 31 de marzo de 2020.</t>
        </r>
      </text>
    </comment>
    <comment ref="O46" authorId="2" shapeId="0" xr:uid="{2DAD221E-F853-4B72-8271-1D3407D71C0E}">
      <text>
        <r>
          <rPr>
            <b/>
            <sz val="9"/>
            <color indexed="81"/>
            <rFont val="Tahoma"/>
            <family val="2"/>
          </rPr>
          <t>Usuario:</t>
        </r>
        <r>
          <rPr>
            <sz val="9"/>
            <color indexed="81"/>
            <rFont val="Tahoma"/>
            <family val="2"/>
          </rPr>
          <t xml:space="preserve">
Modificada en el CIGYD, del 31 de marzo de 2020.</t>
        </r>
      </text>
    </comment>
    <comment ref="O47" authorId="2" shapeId="0" xr:uid="{E41EE957-483D-47BC-9DB0-4C738E7A7384}">
      <text>
        <r>
          <rPr>
            <b/>
            <sz val="9"/>
            <color indexed="81"/>
            <rFont val="Tahoma"/>
            <family val="2"/>
          </rPr>
          <t>Usuario:</t>
        </r>
        <r>
          <rPr>
            <sz val="9"/>
            <color indexed="81"/>
            <rFont val="Tahoma"/>
            <family val="2"/>
          </rPr>
          <t xml:space="preserve">
Modificado en el CIGYD, realizado el 31 de marzo.</t>
        </r>
      </text>
    </comment>
    <comment ref="F59" authorId="1" shapeId="0" xr:uid="{01FD9284-7CA8-48BD-A195-474E087FEB91}">
      <text>
        <r>
          <rPr>
            <b/>
            <sz val="9"/>
            <color indexed="81"/>
            <rFont val="Tahoma"/>
            <family val="2"/>
          </rPr>
          <t>Angela Adriana Avila Ospina:</t>
        </r>
        <r>
          <rPr>
            <sz val="9"/>
            <color indexed="81"/>
            <rFont val="Tahoma"/>
            <family val="2"/>
          </rPr>
          <t xml:space="preserve">
En Comité Institucional de Gestión y Desempeño que se realizó el 17 de noviembre pasado se aprobaron las modificaciones a la actividad relacionada con la participación de la entidad en ferias de servicio, las cuales se encuentran en POA, PAAC y PICP.</t>
        </r>
      </text>
    </comment>
    <comment ref="P66" authorId="1" shapeId="0" xr:uid="{5194CB87-8D88-4E94-B734-80D3650C6FAE}">
      <text>
        <r>
          <rPr>
            <b/>
            <sz val="9"/>
            <color indexed="81"/>
            <rFont val="Tahoma"/>
            <family val="2"/>
          </rPr>
          <t>Angela Adriana Avila Ospina:</t>
        </r>
        <r>
          <rPr>
            <sz val="9"/>
            <color indexed="81"/>
            <rFont val="Tahoma"/>
            <family val="2"/>
          </rPr>
          <t xml:space="preserve">
Modificación aprobada en CIGyD del 31-mar-2020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Angela Adriana Avila Ospina</author>
    <author>Usuario</author>
  </authors>
  <commentList>
    <comment ref="B12" authorId="0" shapeId="0" xr:uid="{CE79D13A-7721-4899-89EA-F834FABFE0F8}">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 ref="J37" authorId="1" shapeId="0" xr:uid="{BBAB6612-B1E1-4E31-A1D4-94A2514DC750}">
      <text>
        <r>
          <rPr>
            <b/>
            <sz val="9"/>
            <color indexed="81"/>
            <rFont val="Tahoma"/>
            <family val="2"/>
          </rPr>
          <t>Angela Adriana Avila Ospina:</t>
        </r>
        <r>
          <rPr>
            <sz val="9"/>
            <color indexed="81"/>
            <rFont val="Tahoma"/>
            <family val="2"/>
          </rPr>
          <t xml:space="preserve">
*Por agendamiento se entiende garantizar un punto en la agenda de la sesión del COLMYG y/o CLM para la socialización del informe del CCM.</t>
        </r>
      </text>
    </comment>
    <comment ref="O39" authorId="1" shapeId="0" xr:uid="{3E34D7C2-4A95-4B99-8BD4-07B0C4AF1026}">
      <text>
        <r>
          <rPr>
            <b/>
            <sz val="9"/>
            <color indexed="81"/>
            <rFont val="Tahoma"/>
            <family val="2"/>
          </rPr>
          <t>Angela Adriana Avila Ospina:</t>
        </r>
        <r>
          <rPr>
            <sz val="9"/>
            <color indexed="81"/>
            <rFont val="Tahoma"/>
            <family val="2"/>
          </rPr>
          <t xml:space="preserve">
Se modificó de 8 a 1 en CIGD del 31-mar.</t>
        </r>
      </text>
    </comment>
    <comment ref="U39" authorId="1" shapeId="0" xr:uid="{96ED9D01-5F5C-4460-B717-3799958BBCC2}">
      <text>
        <r>
          <rPr>
            <b/>
            <sz val="9"/>
            <color indexed="81"/>
            <rFont val="Tahoma"/>
            <family val="2"/>
          </rPr>
          <t>Angela Adriana Avila Ospina:</t>
        </r>
        <r>
          <rPr>
            <sz val="9"/>
            <color indexed="81"/>
            <rFont val="Tahoma"/>
            <family val="2"/>
          </rPr>
          <t xml:space="preserve">
Se modificó la programación del 1er al cuarto trimestre en CIGD del 31-mar.</t>
        </r>
      </text>
    </comment>
    <comment ref="P41" authorId="1" shapeId="0" xr:uid="{535ADC3D-E526-4287-9F3C-3804B8E2695C}">
      <text>
        <r>
          <rPr>
            <b/>
            <sz val="9"/>
            <color indexed="81"/>
            <rFont val="Tahoma"/>
            <family val="2"/>
          </rPr>
          <t>Angela Adriana Avila Ospina:</t>
        </r>
        <r>
          <rPr>
            <sz val="9"/>
            <color indexed="81"/>
            <rFont val="Tahoma"/>
            <family val="2"/>
          </rPr>
          <t xml:space="preserve">
Se modificó de 8 a 9 documentos en CIGD del 31-mar.</t>
        </r>
      </text>
    </comment>
    <comment ref="O44" authorId="2" shapeId="0" xr:uid="{4BD21FF2-7E2A-4AB4-9986-55242257E6EF}">
      <text>
        <r>
          <rPr>
            <b/>
            <sz val="9"/>
            <color indexed="81"/>
            <rFont val="Tahoma"/>
            <family val="2"/>
          </rPr>
          <t>Usuario:</t>
        </r>
        <r>
          <rPr>
            <sz val="9"/>
            <color indexed="81"/>
            <rFont val="Tahoma"/>
            <family val="2"/>
          </rPr>
          <t xml:space="preserve">
Se aprobó cambio CIGYD, reunión 31 de marzo.</t>
        </r>
      </text>
    </comment>
    <comment ref="F46" authorId="2" shapeId="0" xr:uid="{5981729A-FA78-4098-BE55-EA2F825FAC9C}">
      <text>
        <r>
          <rPr>
            <b/>
            <sz val="9"/>
            <color indexed="81"/>
            <rFont val="Tahoma"/>
            <family val="2"/>
          </rPr>
          <t>Usuario:</t>
        </r>
        <r>
          <rPr>
            <sz val="9"/>
            <color indexed="81"/>
            <rFont val="Tahoma"/>
            <family val="2"/>
          </rPr>
          <t xml:space="preserve">
Modificado por el CIGYD, 31 de marzo de 2020.</t>
        </r>
      </text>
    </comment>
    <comment ref="O46" authorId="2" shapeId="0" xr:uid="{79ECB02E-C365-4657-8963-0400D0FB7204}">
      <text>
        <r>
          <rPr>
            <b/>
            <sz val="9"/>
            <color indexed="81"/>
            <rFont val="Tahoma"/>
            <family val="2"/>
          </rPr>
          <t>Usuario:</t>
        </r>
        <r>
          <rPr>
            <sz val="9"/>
            <color indexed="81"/>
            <rFont val="Tahoma"/>
            <family val="2"/>
          </rPr>
          <t xml:space="preserve">
Modificada en el CIGYD, del 31 de marzo de 2020.</t>
        </r>
      </text>
    </comment>
    <comment ref="O47" authorId="2" shapeId="0" xr:uid="{61C648D9-52B8-449E-A34C-8458A481844B}">
      <text>
        <r>
          <rPr>
            <b/>
            <sz val="9"/>
            <color indexed="81"/>
            <rFont val="Tahoma"/>
            <family val="2"/>
          </rPr>
          <t>Usuario:</t>
        </r>
        <r>
          <rPr>
            <sz val="9"/>
            <color indexed="81"/>
            <rFont val="Tahoma"/>
            <family val="2"/>
          </rPr>
          <t xml:space="preserve">
Modificado en el CIGYD, realizado el 31 de marzo.</t>
        </r>
      </text>
    </comment>
    <comment ref="F59" authorId="1" shapeId="0" xr:uid="{1CAAFF9F-19FC-4262-B824-DED8A861DCDC}">
      <text>
        <r>
          <rPr>
            <b/>
            <sz val="9"/>
            <color indexed="81"/>
            <rFont val="Tahoma"/>
            <family val="2"/>
          </rPr>
          <t>Angela Adriana Avila Ospina:</t>
        </r>
        <r>
          <rPr>
            <sz val="9"/>
            <color indexed="81"/>
            <rFont val="Tahoma"/>
            <family val="2"/>
          </rPr>
          <t xml:space="preserve">
En Comité Institucional de Gestión y Desempeño que se realizó el 17 de noviembre pasado se aprobaron las modificaciones a la actividad relacionada con la participación de la entidad en ferias de servicio, las cuales se encuentran en POA, PAAC y PICP.</t>
        </r>
      </text>
    </comment>
    <comment ref="P66" authorId="1" shapeId="0" xr:uid="{1A4E9D24-569C-49A4-9F87-EB96074166E3}">
      <text>
        <r>
          <rPr>
            <b/>
            <sz val="9"/>
            <color indexed="81"/>
            <rFont val="Tahoma"/>
            <family val="2"/>
          </rPr>
          <t>Angela Adriana Avila Ospina:</t>
        </r>
        <r>
          <rPr>
            <sz val="9"/>
            <color indexed="81"/>
            <rFont val="Tahoma"/>
            <family val="2"/>
          </rPr>
          <t xml:space="preserve">
Modificación aprobada en CIGyD del 31-mar-2020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EEA67BD1-B80E-48A2-A038-8995EAB22A38}">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1" authorId="0" shapeId="0" xr:uid="{D1A3628A-3C46-4795-BA44-4D2AAD1FE1A9}">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 ref="B25" authorId="0" shapeId="0" xr:uid="{0D135BE4-8AAC-4EC7-8B5F-493C705DFCA2}">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3EFA52A8-BAA6-4B26-8170-04D1636BC33A}">
      <text>
        <r>
          <rPr>
            <b/>
            <sz val="9"/>
            <color rgb="FF000000"/>
            <rFont val="Tahoma"/>
            <family val="2"/>
          </rPr>
          <t>ANDREA PAOLA BELLO VARGAS:</t>
        </r>
        <r>
          <rPr>
            <sz val="9"/>
            <color rgb="FF000000"/>
            <rFont val="Tahoma"/>
            <family val="2"/>
          </rPr>
          <t xml:space="preserve">
Para  este caso, se debe anexar un documento  justificando técnicamente la modificación, ésta debe venir firmado por la responsable del proceso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18EBE8CA-3FF8-48BF-B296-2247394FF653}">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E447B1ED-835A-4B3E-9B07-89B9E0DBC860}">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2C241DAD-D755-4709-8A10-E2AAE278BD4A}">
      <text>
        <r>
          <rPr>
            <b/>
            <sz val="9"/>
            <color indexed="81"/>
            <rFont val="Tahoma"/>
          </rPr>
          <t>ANDREA PAOLA BELLO VARGAS:</t>
        </r>
        <r>
          <rPr>
            <sz val="9"/>
            <color indexed="81"/>
            <rFont val="Tahoma"/>
          </rPr>
          <t xml:space="preserve">
Para  este caso, se debe anexar un documento  justificando técnicamente la modificación, ésta debe venir firmado por la responsable del proceso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2B18BEB5-55DA-4EA5-B8FA-F13FE39BDBE5}">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daniela triana hernandez</author>
  </authors>
  <commentList>
    <comment ref="B12" authorId="0" shapeId="0" xr:uid="{8417FF00-ED11-479D-8FA6-2D09C2BFCC8E}">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 ref="C13" authorId="1" shapeId="0" xr:uid="{BFE74A1B-E1A8-478B-9B71-78E6EC855070}">
      <text>
        <r>
          <rPr>
            <b/>
            <sz val="9"/>
            <color indexed="81"/>
            <rFont val="Tahoma"/>
            <family val="2"/>
          </rPr>
          <t>daniela triana hernandez:</t>
        </r>
        <r>
          <rPr>
            <sz val="9"/>
            <color indexed="81"/>
            <rFont val="Tahoma"/>
            <family val="2"/>
          </rPr>
          <t xml:space="preserve">
Incluir periodo de seguimiento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5D64404A-7FC7-4F49-82EF-E53747812EEA}">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F78480DF-2CE4-4060-BD7F-1ACC0476FF66}">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6BE4B76A-B5FD-4E38-95B3-FF3C188432C1}">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sharedStrings.xml><?xml version="1.0" encoding="utf-8"?>
<sst xmlns="http://schemas.openxmlformats.org/spreadsheetml/2006/main" count="3046" uniqueCount="1276">
  <si>
    <t>SECRETARIA DISTRITAL DE LA MUJER</t>
  </si>
  <si>
    <t>Código: DE-FO-06</t>
  </si>
  <si>
    <t>DIRECCIONAMIENTO ESTARTÉGICO</t>
  </si>
  <si>
    <t>Versión: 05</t>
  </si>
  <si>
    <t>FORMULACIÓN Y SEGUIMIENTO PLANES OPERATIVOS POR PROCESO</t>
  </si>
  <si>
    <t>Fecha de Emisión: 12 de diciembre del 2018</t>
  </si>
  <si>
    <t>Pagina 1 de 1</t>
  </si>
  <si>
    <t>PROCESO</t>
  </si>
  <si>
    <t>DIRECCIONAMIENTO ESTRATEGICO</t>
  </si>
  <si>
    <t xml:space="preserve">ÁREA RESPONSABLE </t>
  </si>
  <si>
    <t>OFICINA ASESORA DE PLANEACIÓN</t>
  </si>
  <si>
    <t xml:space="preserve">ÁREAS CORRESPONSABLES </t>
  </si>
  <si>
    <t>TODAS</t>
  </si>
  <si>
    <t xml:space="preserve">Seleccione con una (X) la información a presentar: </t>
  </si>
  <si>
    <t xml:space="preserve">FECHA DE ELABORACIÓN </t>
  </si>
  <si>
    <t xml:space="preserve">Formulación </t>
  </si>
  <si>
    <t xml:space="preserve">Actualización </t>
  </si>
  <si>
    <t>X</t>
  </si>
  <si>
    <t xml:space="preserve">Seguimiento </t>
  </si>
  <si>
    <t>OBJETIVO DEL PROCESO</t>
  </si>
  <si>
    <t>OBJETIVO ESTRATEGICO</t>
  </si>
  <si>
    <t xml:space="preserve">ESTRATEGIA </t>
  </si>
  <si>
    <t xml:space="preserve">META </t>
  </si>
  <si>
    <t>RESULTADO ESPERADO DE LA META</t>
  </si>
  <si>
    <t>No.</t>
  </si>
  <si>
    <t>ACTIVIDADES ASOCIADAS A LA META</t>
  </si>
  <si>
    <t>RESPONSABLE</t>
  </si>
  <si>
    <t>PLANES DECRETO 612 DE 2018</t>
  </si>
  <si>
    <t xml:space="preserve">INDICADOR </t>
  </si>
  <si>
    <t>FORMULA DEL INDICADOR</t>
  </si>
  <si>
    <t xml:space="preserve">TIPO DE INDICADOR </t>
  </si>
  <si>
    <t>MAGNITUD</t>
  </si>
  <si>
    <t>UNIDAD</t>
  </si>
  <si>
    <t xml:space="preserve">MEDIOS DE VERIFICACIÓN </t>
  </si>
  <si>
    <t>PROGRAMACIÓN (Trimestral)</t>
  </si>
  <si>
    <t>AVANCE DE EJECUCIÓN
(Trimestral)</t>
  </si>
  <si>
    <t>DESCRIPCIÓN CUALITATIVA DEL AVANCE E IMPACTO ALCANZADO DE LA META</t>
  </si>
  <si>
    <t>RETRASOS Y FACTORES LIMITANTES PARA EL CUMPLIMIENTO DE LA META</t>
  </si>
  <si>
    <t>SOLUCIONES PROPUESTAS PARA RESOLVER LOS RETRASOS Y FACTORES LIMITANTES PARA EL CUMPLIMIENTO</t>
  </si>
  <si>
    <t>ENE-MAR</t>
  </si>
  <si>
    <t>ABR-JUN</t>
  </si>
  <si>
    <t>JUL-SEP</t>
  </si>
  <si>
    <t>OCT-DIC</t>
  </si>
  <si>
    <t>TOTAL PROGRAMACIÓN</t>
  </si>
  <si>
    <t>TOTAL EJECUCIÓN</t>
  </si>
  <si>
    <t>Consolidar la Secretaría Distrital de la Mujer como una entidad innovadora y eficiente, para contribuir con la garantía de derechos de las mujeres en el Distrito Capital.</t>
  </si>
  <si>
    <t>Renovación del SIG</t>
  </si>
  <si>
    <t xml:space="preserve">Avanzar en el 50% la implementacion del Modelo MIPG </t>
  </si>
  <si>
    <t xml:space="preserve">Gestionar el 100% del plan de adecuación y sostenibilidad SIG-MIPG y los requisitos aplicables en la Secretaría en cumplimiento del Plan de Desarrollo de la Ciudad de Bogota. </t>
  </si>
  <si>
    <t>Revisar el estado actual del MIPG, y plantear la actualización y ejecutar del Plan de Sostenibilidad y Mantenimiento de MIPG frente a las políticas de gestión requeridas por norma y los planes institucionales vigentes</t>
  </si>
  <si>
    <t>Nelsy Garzón</t>
  </si>
  <si>
    <t>N/A</t>
  </si>
  <si>
    <t>Actividades para la ejecución del Plan de sostenibilidad mantenimiento de MIPG</t>
  </si>
  <si>
    <t>(No de actividades ejecutadas del Plan MIPG/ No de actividades establecidas en el Plan de MIPG) * 100</t>
  </si>
  <si>
    <t>Eficacia </t>
  </si>
  <si>
    <t>% Actividades del plan MIPG</t>
  </si>
  <si>
    <t>Plan de Sostenibilidad y Mantenimiento de MIPG (Documento)</t>
  </si>
  <si>
    <t>Actualización de documeno de acuerdo con la formulación de los POAS 2020, adicionalmente se realizó publicación en el portal web de la entidad
El seguimiento del segundo trimestre se llevó a cabo en el marco de la programación 2020 de los proyectos de inversión institucional y del seguimiento a los Planes Operativos anuales que permiten establecer los avances de este plan. El seguimiento del  tercer trimestre se llevó a cabo en el marco de la programación 2020 de los proyectos de inversión institucional y del seguimiento a los Planes Operativos anuales de los demás procesos  que permiten establecer los avances de este plan. Se ha socilaizado en comité de enlaces el seguimiento y la resposnabilidad de los proceso en mantener el seguimiento a sus planes para enlazar al plan de Sostenibilidad de MIPG.</t>
  </si>
  <si>
    <t>Apoyar la formulación de planes de mejoramiento y actualización de las acciones definidas y hacer seguimiento a éstos.</t>
  </si>
  <si>
    <t>Actividades para el apoyo en el aplicativo Lucha</t>
  </si>
  <si>
    <t>(No. de actividades realizadas en el aplicativo / No. de actividades requeridas) x 100</t>
  </si>
  <si>
    <t>% Actividades desarrolladas en el aplicativo Lucha</t>
  </si>
  <si>
    <t xml:space="preserve">Correos electrónicos y/o evidencias de reuniones(actas) y/o  Informes  </t>
  </si>
  <si>
    <t>Se realizó seguimiento dentro del aplicativo y con reporte a cada lideresa de proceso a todos los planes de mejoramiento, 16 en total de 16 que se encontraban cargados en LUCHA y de cara al seguimiento de auditorias por aprte de la Contraloria de Bogotá y la Oficina de Control Interno. De esta manera se cumplió la solución propuesta el trimestre anterior sobre la gestión de las acciones en este sentido se llevó un mayor seguimiento a las acciones pendientes, así mismo en avanzar en los Planes de Mejoramiento abiertos a la fecha, la mayoría quedaron con soportes cargados al 100% en el aplicativo. se realizó seguimiento dentro del aplicativo y con reporte a cada lideresa de proceso a todos los planes de mejoramiento, 49 cargados en LUCHA y de cara al seguimiento de auditorias por parte de la Contraloria de Bogotá y la Oficina de Control Interno. Con esta información se sozializó cada mes en el comité de enlaces el estado de los planes y su nivel de avance y soportes. Además se realizó un llamado a la actualización de soportes pertinenetes a cada Plan de mejoramiento en sus acciones.</t>
  </si>
  <si>
    <t>Revisar, modificar y brindar soporte en indicadores y actividades de los planes operativos anuales  y proyectos de inversión, en los módulos del aplicativo Lucha.</t>
  </si>
  <si>
    <t xml:space="preserve">Oficina Asesora de Planeación </t>
  </si>
  <si>
    <t>Plan Anticorrupción y Atención a la Ciudadanía (Transparencia y acceso a la Información )</t>
  </si>
  <si>
    <t>% Actividades desarrolladas en  en el aplicativo Lucha</t>
  </si>
  <si>
    <t>Solicitudes atendidas
Modificaciones realizadas (Reflejadas en los módulos del aplicativo)
Correos electrónicos</t>
  </si>
  <si>
    <t xml:space="preserve">Esta es una actividad, a la cual no se le va a realizar un reporte de avance, lo anteior, ya que se planteo inicialmente en el marco de una prueba piloto realizada durante la vigencia 2019, sin embargo se puede observar que el aplicativo no responde a la necesidad de contar con una información armonizada y completa. Es de precisar que la usabilidad del aplicativo LUCHA en lo concerniente a la información de los POAS y planes de acción de los proyectos de inversión, se encuentra en revisión por parte de la Jefa de Planeación (Nueva administración 2020), así mismo dependera de la definición de la nueva planeación estratégica y de la definición de los nuevos líneamientos e instrumentos para la formulación, ejecución, seguimiento y evaluación de la planeación institucional. </t>
  </si>
  <si>
    <t>Ejecución del Plan de Acción del Plan Institucional de Gestión Ambiental - PIGA</t>
  </si>
  <si>
    <t xml:space="preserve">Sindry Ahumada </t>
  </si>
  <si>
    <t>Actividades ejecutadas Plan de Acción del PIGA.</t>
  </si>
  <si>
    <t>(No. de actividades ejecutadas del Plan de Acción del PIGA/ No. de actividades programadas del Plan de Acción del PIGA) * 100</t>
  </si>
  <si>
    <t xml:space="preserve">
100%</t>
  </si>
  <si>
    <t>% Actividades del Plan de Acción del PIGA</t>
  </si>
  <si>
    <t xml:space="preserve">Correos electrónicos y/o evidencias de reuniones y/o  Informes  </t>
  </si>
  <si>
    <t xml:space="preserve">Se realizaron los informes y documentos relacionado con las actividades del segundo semestre del año 2019, el cálculo de la huella de carbono 2019 con la información de consumos de energía, combustible y papel, se actualizó el Plan de Acción Interno para el manejo de los residuos sólidos y su caracterización, estos informes fueron reportados a la SDAMBIENTE y UAESP 
Se realizó el seguimiento al Acuerdo de Corresponsabilidad No.384 de 2018 de octubre de 2019 a enero 31 de 2020 y se envió a la dirección de contratos.
Se realizó el seguimiento trimestral a los servicios públicos, caracterización y reporte de los residuos sólidos aprovechables y no del II trimestre, se socializaron a las/los auxiliares administrativos de las sedes de forma virtual y a la gestora ambiental. Revisión criterios ambientales procesos de contratación.
En sensibilizaciones se promocionó el día sin carro “deja de tu huella verde”, para febrero y marzo, se sensibilizó sobre uso eficiente de agua en el marco del día mundial del agua a través de la Boletina informativa de la SDMujer. Para segundo trimestre se sensibilizó en uso eficiente de agua, energía, residuos sólidos, recorrido virtual jardín Botánico. Publicaciones sobre el día de la tierra, tips de cultura ambiental se informó sobre capacitaciones ambientales virtuales, manejo residuos frente al COVID19 y el reciclaje en casa. Se realizó la celebración de semana ambiental virtual con cinco actividades 
</t>
  </si>
  <si>
    <t>Atender los requerimientos de entes de control o entidades interesadas en el desarrollo del valor de lo público en las particularidades misionales de la Secretaría</t>
  </si>
  <si>
    <t>Diana Hernandez
Nelsy Garzón</t>
  </si>
  <si>
    <t>Requerimientos gestionados y respondidos</t>
  </si>
  <si>
    <t>(No. Requerimientos atendidos / No. Requerimientos recibidos) * 100</t>
  </si>
  <si>
    <t>% Requerimientos</t>
  </si>
  <si>
    <t>Solicitudes atendidas y entregadas oficialmente desde el correo instiucional o en las plataformas institucionales destinadas para ello.</t>
  </si>
  <si>
    <t>Con base en el análisis de las recomendaciones y la actualización de autodiagnósticos para cada política MIPG realizados en el trimestre, se elaboran los planes de mejoramiento para liderar en cada implementación de política. Se comienza a analizar el rol de líneas de defensa en cada proceso. La configuración final de la estrategia de mejora FURAG es asumida por un nuevo recurso con el rol de coordinadora de MIPG.</t>
  </si>
  <si>
    <t>Construir y socializar el Plan Anticorrupción y Atención a la Ciudadanía  y desarrollar las acciones correspondientes a la Oficina Asesora de Planeación y hacer seguimiento al mismo.</t>
  </si>
  <si>
    <t>Diana Hernandez
Martha Cuadrado</t>
  </si>
  <si>
    <t xml:space="preserve">Plan Anticorrupción y Atención a la Ciudadanía </t>
  </si>
  <si>
    <t>Plan socializado en acciones correpondientes a OAP y seguimientos al PAAC</t>
  </si>
  <si>
    <t>(No. de actividades del plan implementadas / No. de actividades del plan planeadas) * 100</t>
  </si>
  <si>
    <t>% Plan Anticorrupción y de Atención al Ciudadano</t>
  </si>
  <si>
    <t>Se realizó revisión y seguimiento a las actividades asociadas al PAAC a 
 de acuerdo con los riesgos asociados a corrupcion por parte de los procesos de: Gestion del Conocimiento, Direccionamiento Estratégico, Seguimiento y Evaluación a la Gestión,  quienes ajustaron su redaccion en los controles asociados 
* La planificación de los diálogos ciudadanos asociada al componente de Rendición de Cuentas: se estableció durante el mes de septiembre con el visto bueno del comité MIPG en términos de convocatoria, documento de gestión y requisitos de la sesión virtual.
* Se realizó la difusion de la Politica de Administracion del Riesgo y la matriz de Riesgo Asociados a corrupcion.</t>
  </si>
  <si>
    <t>Asesorar a los procesos en la revisión y actualización de documentos de calidad (manual, formatos, procedimientos, instructivos etc,)</t>
  </si>
  <si>
    <t>Diana Hernandez</t>
  </si>
  <si>
    <t>Documentacion actualizada</t>
  </si>
  <si>
    <t>(No. de documentos actualizados en LUCHA / No. de solicitudes de actualizacion de documentos) * 100</t>
  </si>
  <si>
    <t>% Documentos actualizados en aplicativo Lucha</t>
  </si>
  <si>
    <t>Reporte mesa de ayuda
Moficaciones realizadas (Reflejadas en los módulos del aplicativo)
Correos electrónicos
Actas de acompanamiento a la revision documental</t>
  </si>
  <si>
    <t xml:space="preserve"> Se actualizaron 14 procesos incluyendo 105 documentos( manuales, procedimientos y formatos)
</t>
  </si>
  <si>
    <t>Formulación, seguimiento y evaluación de indicadores de gestión</t>
  </si>
  <si>
    <t>Asesorar técnicamente al 100% de los procesos y/o gerencias de proyectos en la formulación, seguimiento y evaluación del del plan estratégico de la entidad</t>
  </si>
  <si>
    <t xml:space="preserve">Llevar a cabo un proceso de direccionamiento estratégico acorde a la misionalidad y visión de la Secretaría </t>
  </si>
  <si>
    <t>Asesorar y coordinar la  formulación  de los 17 planes operativos por proceso de la entidad</t>
  </si>
  <si>
    <t xml:space="preserve">Equipo Direccionamiento estratégico </t>
  </si>
  <si>
    <t>N.A</t>
  </si>
  <si>
    <t>Planes operativos formulados</t>
  </si>
  <si>
    <t xml:space="preserve">(No. De planes operativos formulados / No. de procesos de la entidad )*100
</t>
  </si>
  <si>
    <t xml:space="preserve">Eficacia </t>
  </si>
  <si>
    <t>% Planes Operativos Anuales por proceso - POAS</t>
  </si>
  <si>
    <t>Planes Operativos Anuales por procesos -POAS- formulados para la vigencia 2019 (17)</t>
  </si>
  <si>
    <t>Se llevó a cabo la generación de un correo electrónico en el que se informaron líneamientos y cronograma preliminar vigencia 2020. En este sentido, de acuerdo con lo antes expuesto, se llavaron a cabo las acciones correspondientes a la elaboración, acompañamiento a las áreas, para la revisión y aprobación de los planes asociados a los 17 procesos.
Productos: 
(17)  Planes Operativos Anuales por procesos -POAS.</t>
  </si>
  <si>
    <t>Coordinar y efectuar el seguimiento  de los planes operativos por proceso (68)</t>
  </si>
  <si>
    <t>Seguimiento y monitoreo a los Planes Operativos Anuales</t>
  </si>
  <si>
    <t>(No. de seguimientos y monitreos realizados/ No. de seguimiento y monitoreo programados) *100</t>
  </si>
  <si>
    <t>% (4) Avances Planes Operativos Anuales por proceso - POAS</t>
  </si>
  <si>
    <t xml:space="preserve">
Reporte de avance de (17) Planes Operativos Anuales por proceso - POAS - avance (IV Trim de 2019, I,II  y III trim 2020)</t>
  </si>
  <si>
    <t xml:space="preserve"> Se reciben los avances a los POAs y Planes de Acción de Proyectos correspondientes al IV Trim 2019 y I y II Trimestre 2020. 
De forma permanente las profesionales de Direccionamiento estratégico brindan asesoría técnica durante la recolección y reporte de la información de avance por parte de los responsables de proceso y/o gerentas de los proyectos de inversión, en este sentido se lleva a cabo la revisión de la información reportada y la selección de la información más relevante como insumo para los diferentes informes y/o reportes institucionales a efectuar.
Productos: 
Reporte Avance POAS / Fecha de corte: IV TRIM 2019, I y II TRIM 2020
</t>
  </si>
  <si>
    <t>Asesorar y coordinar la  formulación  de los 7 planes de acción por proyectos de inversión</t>
  </si>
  <si>
    <t>Planes de acción formulados</t>
  </si>
  <si>
    <t>(No. De planes de acción formulados / No. Proyectos de inversión registrados)*100</t>
  </si>
  <si>
    <t xml:space="preserve"> % Planes de Acción</t>
  </si>
  <si>
    <t>Planes de Acción proyectos de inversión formulados para la vigencia 2020</t>
  </si>
  <si>
    <t xml:space="preserve">Se llevó a cabo la generación de un correo electrónico en el que se informaron líneamientos y cronograma preliminar vigencia 2020 . En este sentido, de acuerdo al memorando antes mencionado, se llavaron a cabo las acciones correspondientes a la elaboración, acompañamiento a las áreas para la revisión y aprobación de los planes de acción asociados a los proyectos. 
Productos: 
(7)  Planes de acción de los proyectos de inversión en ejecución. </t>
  </si>
  <si>
    <t xml:space="preserve">Coordinar y efectuar el seguimiento  de los planes de acción de los proyectos de inversión a cargo de la entidad </t>
  </si>
  <si>
    <t>Seguimiento y monitoreo a los planes de acción</t>
  </si>
  <si>
    <t>(No. de seguimientos y monitreos a los planes de acción, realizados/ No. de seguimiento y monitoreos a los planes de acción programados) *100</t>
  </si>
  <si>
    <t xml:space="preserve">% (2)Avances Planes de Acción </t>
  </si>
  <si>
    <t>Productos: 
Reporte de avance de (7) Planes de Acción Proyectos de inversión avance  (IV Trim de 2019, I,II)</t>
  </si>
  <si>
    <t>Durante el primer semestre de la vigencia se reciben los avances a los POAs y Planes de Acción de Proyectos correspondientes al IV Trim 2019, I TRIM y corte a mayo de 2020 en coherencia con el cronograma de la SDP. 
De forma permanente las profesionales de Direccionamiento estratégico brindan asesoría técnica durante la recolección y reporte de la información de avance por parte de los responsables de proceso y/o gerentas de los proyectos de inversión, en este sentido se lleva a cabo la revisión de la información reportada y la selección de la información más relevante como insumo para los diferentes informes y/o reportes institucionales a efectuar.
Productos: 
Reporte Avance Planes de acción / Fecha de corte: IV TRIM 2019, I TRIM 2020 y corte a mayo de 2020.</t>
  </si>
  <si>
    <t>Esta información, se reporta de manera adicional, la presente actividad se desarrolla de conformidad con los lineamientos y cronograma establecido mediante la  Circular emitida por la Secretaría Distrital de Planeación con ASUNTO: Reprogramación, actualización y seguimiento al Plan de Acción.
En este sentido, en el marco del PDD-Un Nuevo Contrato Social y Ambiental para la Bogotá del Siglo XXI, se realizó programación del plan de acción 2020-2024 de los 11 proyectos de inversión, asímismo, se ha realizado el seguimiento de acuerdo a los lineamientos establecidos por SDP. 
Productos:
(Reportes segplan) Programación plan de acción - proyectos PDD-Un Nuevo Contrato Social y Ambiental para la Bogotá del Siglo XXI.</t>
  </si>
  <si>
    <t>Efectuar actualización, reprogramación y seguimiento al avance de los componentes de gestión, inversión, actividades y terrritorialización de la inversión directa a cago de la SDMujer (2)</t>
  </si>
  <si>
    <t xml:space="preserve">Seguimiento a la inversión de los diferentes componentes en SEGPLAN  </t>
  </si>
  <si>
    <t xml:space="preserve"> (Número de informes de seguimiento / No. Número de informes de seguimiento programados)*100</t>
  </si>
  <si>
    <t xml:space="preserve">% actualizaciones componente de inversión y gestión </t>
  </si>
  <si>
    <t>(1) Reporte actualización a través de SEGPLAN de los componentes de gestión, inversión, actividades y territorialización</t>
  </si>
  <si>
    <t xml:space="preserve">La presente actividad se desarrolla de conformidad con los lineamientos y cronograma establecido mediante la  Circular emitida por la Secretaría Distrital de Planeación con ASUNTO: Reprogramación, actualización y seguimiento al Plan de Acción.
Productos:
(Reportes segplan) Actualización y seguimiento al Plan de Acción  / Fecha de IV TRIM 2019 y reporte a 31 de mayo de 2020, cierre PDD - Bogotá Mejor para Todos. </t>
  </si>
  <si>
    <t>Coordinar la formulación del anteproyecto anual de presupuesto de inversión</t>
  </si>
  <si>
    <t>Anteproyecto presupuestal vigencia 2021</t>
  </si>
  <si>
    <t>(%  del proceso de anteproyecto presupuestal formulado /% del anteproyecto presupuestal programado) *100</t>
  </si>
  <si>
    <t>% del proceso de anteproyecto presupuestal vigencia 2021</t>
  </si>
  <si>
    <t>Versión inicial anteproyecto previa a las mesas de trabajo con SDHacienda
Versión ajustado de forma posterior a las mesas SDHacienda  
Presentación Versión final para presentación ante el Concejo de Bogotá</t>
  </si>
  <si>
    <t>Para este periodo la Oficina Asesora de Planeación, en coherencia con el cronograma de la SDH y SDP, se ha avanzado en la siguientes acciones:
1. Desarrollo y aprobación de la programación presupuestal (versión agosto).
2. Elaboración y remisión de la presentación en Power point con la programación de presupuesto 2021.
3. Seguimiento a reservas y pasivos exigibles 2020.</t>
  </si>
  <si>
    <t xml:space="preserve">Asesorar y coordinar el proceso de armonización entre el Plan de Desarrollo entrante y el saliente </t>
  </si>
  <si>
    <t>Proceso de armonización desarrollado</t>
  </si>
  <si>
    <t>Porcentaje del proceso de armonización ejecutado/ porcentaje del proceso de armonización programado (Lineamientos SDP)</t>
  </si>
  <si>
    <t xml:space="preserve">%  del proceso de armonización ejecutado </t>
  </si>
  <si>
    <t xml:space="preserve">Productos: Cronograma de SDP ejecutado </t>
  </si>
  <si>
    <t xml:space="preserve">El proceso inicia y se desarrolla de conformidad con la Circular 001 del 15 de enero de 2020, emitida por la Secretaría Distrital de Planeación con los Lineamientos básicos para la formulación y adopción del Plan de Desarrollo Distrital 2020 – 2024.  Enero, inicia proceso distrital con el Taller de Articulación para la Construcción Colectiva del Plan de Desarrollo, con los Secretarios y directores de entidades y  los jefes de planeación de las Secretarías cabeza de sector.Como productos durante el primer trimestre a partir de la metodología y cronograma: 
1. Documento Diagnóstico Sector Mujeres, en articulación con la Dirección de Gestión del Conocimiento. 2. En conocimiento de la estructura inicial del PDD, se genera, ajuste y actualiza de forma permanente Matriz Sector Mujeres identificando programas y metas por objetivos para la definición de las Bases del PDD. 3. Propuesta Inicial Indicadores PDD desde el Sector Mujeres. 4. Ejercicio de territorialización del presupuesto de inversión PDD. 5. Definición del concepto y alcance de los programas a cargo de sector Mujeres [a) Igualdad de oportunidades y desarrollo de capacidades para las mujeres, b) Más mujeres viven una vida libre de violencias, se sienten seguras y acceden con confianza al sistema de justicia y c) Promoción de la igualdad, el desarrollo de capacidades y el reconocimiento de las mujeres]. Adicionalmente, el documento contenía una propuesta de definición del programa Sistema Distrital del Cuidado. 6. Atención y consolidación de respuesta institucional a requerimientos recibidos desde la Dirección de Participación y Comunicación para la Planeación, con las inquietudes dirigidas por la ciudadanía y grupos de interés a los sectores de la Administración a partir de las mesas y eventos participativos, de construcción del PDD. 7. Definición del calendario de eventos de socialización del PDD, a realizar por parte del Sector Mujeres. 
Posteriormente, en el marco de la circular conjunta No. 007 entre la Secretaría Distrital de Planeación y Secretaría Distrital de Hacienda, se expide, el memorando interno con radicado No. 3-2020-001215, con lo líneamientos de proceso de armonización presupuestal, en este sentido, al interior de la Secretaría, se lleva a cabo el respectivo, bajo el cual se se obtienen como productos: Formato 1, procesos en curso, formulación, inscripción y registro de nuevos proyectos en la MGA y segplan, reportes generados de predis, a partir de los diferentes registros y cierres en el sistema, resolución de armonización.
</t>
  </si>
  <si>
    <t>Expedir la viabilidad técnica del 100% de los estudios previos de contratación de inversión</t>
  </si>
  <si>
    <t>Procesos de contratación ajustados a los proyectos de inversión y al plan de desarrollo distrital</t>
  </si>
  <si>
    <t>Verificar la viabilidad de estudios previos de procesos con cargo a proyectos de inversión</t>
  </si>
  <si>
    <t>Plan Anual de Adquisiciones y Servicios</t>
  </si>
  <si>
    <t>Estudios previos revisados</t>
  </si>
  <si>
    <t>(No. de estudios previos avalados /No. de estudios previos recibidos) *100</t>
  </si>
  <si>
    <t>% Estudios previos asociados a proyectos de inversión</t>
  </si>
  <si>
    <t>Matriz de seguimiento</t>
  </si>
  <si>
    <t>De forma permanente la Oficina Asesora de Planeación lleva a cabo la recepción, revisión, generación de  solicitudes y/o recomendaciones de ajuste a los estudios previos remitidos por las diferentes gerentas de proyecto.</t>
  </si>
  <si>
    <t>Asesorar y coordinar la formulación y seguimiento de los 11  proyectos de inversión</t>
  </si>
  <si>
    <t xml:space="preserve">Planes de acción formulados y con seguimiento </t>
  </si>
  <si>
    <t>(No. De planes de acción formulados y con seguimiento / No. Proyectos de inversión registrados)*100</t>
  </si>
  <si>
    <t>Planes de Acción proyectos de inversión formulados y con seguimiento para la vigencia 2020</t>
  </si>
  <si>
    <t>La presente actividad se desarrolla de conformidad con los lineamientos y cronograma establecido mediante la  Circular emitida por la Secretaría Distrital de Planeación con ASUNTO: Reprogramación, actualización y seguimiento al Plan de Acción.
En este sentido, en el marco del PDD-Un Nuevo Contrato Social y Ambiental para la Bogotá del Siglo XXI, se realizó programación del plan de acción 2020-2024 de los 11 proyectos de inversión, asímismo, se ha realizado el seguimiento mensual de acuerdo a los lineamientos establecidos por SDP. 
Productos:
(Reportes segplan) Programación plan de acción - proyectos PDD-Un Nuevo Contrato Social y Ambiental para la Bogotá del Siglo XXI.</t>
  </si>
  <si>
    <t>RESPONSABLE DEL PROCESO</t>
  </si>
  <si>
    <t xml:space="preserve">OFICINA ASESORA DE PLANEACIÓN </t>
  </si>
  <si>
    <t>Firma</t>
  </si>
  <si>
    <t>Firma:</t>
  </si>
  <si>
    <t>Elaboró /cargo:</t>
  </si>
  <si>
    <t>Nelsy Garzón, profesional Oficina Asesora de Planeación</t>
  </si>
  <si>
    <t>Revisó/cargo:</t>
  </si>
  <si>
    <t xml:space="preserve">Andrea Paola Bello Vargas, Contratista Oficina Asesora de Planeación </t>
  </si>
  <si>
    <t>Aprobó/cargo:</t>
  </si>
  <si>
    <t xml:space="preserve">Adriana Estupiñan Jaramillo, Jefa Oficina Asesora de Planeación </t>
  </si>
  <si>
    <t xml:space="preserve">Adriana Estupiñan Jaramillo , Jefa Oficina Asesora de Planeación </t>
  </si>
  <si>
    <t xml:space="preserve">Fecha: </t>
  </si>
  <si>
    <t>26 de noviembre de 2020</t>
  </si>
  <si>
    <t>DIRECCIONAMIENTO ESTRATÉGICO</t>
  </si>
  <si>
    <t>COMUNICACIÓN ESTRATÉGICA</t>
  </si>
  <si>
    <t>PROCESO "COMUNICACIÓN ESTRATÉGICA"</t>
  </si>
  <si>
    <t>Desarrollar estrategias de comunicación para la transformación de prácticas, imaginarios y representaciones sociales y culturales que producen y reproducen los estereotipos sexistas.</t>
  </si>
  <si>
    <t>Renovación SIG</t>
  </si>
  <si>
    <t xml:space="preserve"> Implementar lineamientos de comunicación interna y externa que incorporen los enfoques de género libre de sexismo.</t>
  </si>
  <si>
    <t>Ciudadanía y público de la SDMujer  informados sobre las directrices, misionalidad, procesos, actividades y eventos de la institución</t>
  </si>
  <si>
    <t>Construcción y publicación de información sobre la misionalidad, derechos de las mujeres, cultura no sexista y acciones desarrolladas por la SDMujer.</t>
  </si>
  <si>
    <t>Asesora de Despacho,  profesional especializada, contratistas periodistas y contratista redes sociales.</t>
  </si>
  <si>
    <t>Plan Anticorrupción y Atención a la Ciudadanía</t>
  </si>
  <si>
    <t>Publicaciones en medios institucionales</t>
  </si>
  <si>
    <t>(No. de publicaciones  difundidas/No. de publicaciones redactadas) * 100</t>
  </si>
  <si>
    <t>Eficacia</t>
  </si>
  <si>
    <t>%</t>
  </si>
  <si>
    <t xml:space="preserve">Página web, Facebokk y Twitter de la Entidad. 
Revisiones previas a las publicaciones, para emitirlas de acuerdo a lo establecido por la Ley 1712 de 2014, en un lenguaje comprensible a la ciudadanía </t>
  </si>
  <si>
    <r>
      <t xml:space="preserve">El proceso Comunicación Estratégica concentra su trabajo en el diseño y ejecución de expresiones gráficas de carácter informativo, pedagógico, permeadas por la categoría de género, de forma que los discursos y contenidos emitidos, las temáticas seleccionadas, las representaciones narrativas y audiovisuales que se construyen representen a las mujeres desde la diversidad y a las nuevas masculinidades en todos los ámbitos de la sociedad.
Esta metodología busca promover el conocimiento y apropiación del Plan de Igualdad de Oportunidades para la Equidad de Género en Bogotá; motivar y reconocer la acción de la sociedad civil en la garantía de los derechos de las mujeres; traducir contenidos y reflexiones en lenguaje sencillo para que sea apropiado por la ciudadanía; desarrollar estrategias de comunicación para la transformación de prácticas, imaginarios y representaciones sociales y culturales que producen y reproducen los estereotipos sexistas y promover el uso del lenguaje incluyente.
Los mensajes son trasmitidos mediante los canales de comunicación de la entidad: página web, Facebook, Twitter.
Para el periodo comprendido entre </t>
    </r>
    <r>
      <rPr>
        <b/>
        <sz val="10"/>
        <rFont val="Times New Roman"/>
        <family val="1"/>
      </rPr>
      <t>octubre</t>
    </r>
    <r>
      <rPr>
        <sz val="10"/>
        <rFont val="Times New Roman"/>
        <family val="1"/>
      </rPr>
      <t xml:space="preserve"> </t>
    </r>
    <r>
      <rPr>
        <b/>
        <sz val="10"/>
        <rFont val="Times New Roman"/>
        <family val="1"/>
      </rPr>
      <t>y diciembre (cuarto trimestre 2020)</t>
    </r>
    <r>
      <rPr>
        <sz val="10"/>
        <rFont val="Times New Roman"/>
        <family val="1"/>
      </rPr>
      <t xml:space="preserve">, se registraron </t>
    </r>
    <r>
      <rPr>
        <b/>
        <sz val="10"/>
        <rFont val="Times New Roman"/>
        <family val="1"/>
      </rPr>
      <t>2.216 publicaciones en total</t>
    </r>
    <r>
      <rPr>
        <sz val="10"/>
        <rFont val="Times New Roman"/>
        <family val="1"/>
      </rPr>
      <t xml:space="preserve">. Que de manera discriminada se representan así: 835 Publicaciones en Facebook, 1351 en Twitter y 30 en portal WEB.  </t>
    </r>
  </si>
  <si>
    <t xml:space="preserve">Desarrollo de acciones de relacionamiento con periodistas y medios de comunicación para la publicación de información relacionada con la misión, procesos, actividades, eventos y/o posicionamiento público de la SDMujer  </t>
  </si>
  <si>
    <t>Asesora de Despacho, profesional especializada, contratistas periodistas</t>
  </si>
  <si>
    <t xml:space="preserve">Notas de información de la SDMujer en medios de comunicación no institucionales </t>
  </si>
  <si>
    <t xml:space="preserve">(No. de notas publicadas en medios de comunicación / No de notas a publicar) *100    </t>
  </si>
  <si>
    <t>Enlaces web a notas publicadas</t>
  </si>
  <si>
    <r>
      <t xml:space="preserve">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t>
    </r>
    <r>
      <rPr>
        <b/>
        <sz val="10"/>
        <rFont val="Times New Roman"/>
        <family val="1"/>
      </rPr>
      <t>cuarto  trimestre</t>
    </r>
    <r>
      <rPr>
        <sz val="10"/>
        <rFont val="Times New Roman"/>
        <family val="1"/>
      </rPr>
      <t xml:space="preserve"> de 2020, se gestionó la publicación de</t>
    </r>
    <r>
      <rPr>
        <b/>
        <sz val="10"/>
        <rFont val="Times New Roman"/>
        <family val="1"/>
      </rPr>
      <t xml:space="preserve"> 297</t>
    </r>
    <r>
      <rPr>
        <sz val="10"/>
        <rFont val="Times New Roman"/>
        <family val="1"/>
      </rPr>
      <t xml:space="preserve"> </t>
    </r>
    <r>
      <rPr>
        <b/>
        <sz val="10"/>
        <rFont val="Times New Roman"/>
        <family val="1"/>
      </rPr>
      <t>notas.</t>
    </r>
    <r>
      <rPr>
        <sz val="10"/>
        <rFont val="Times New Roman"/>
        <family val="1"/>
      </rPr>
      <t xml:space="preserve"> las publicaciones fueron   registradas por medios de comunicación masivos y/o alternativos sobre eventos, programas o proyectos de la SDMujer (no se incluyen algunas notas registradas a través de radio y televisión que ya han caducado en la web o algunas que no fueron subidas al portal).     </t>
    </r>
  </si>
  <si>
    <t>Conceptualización, difusión y seguimiento de las Campañas desarrolladas instititucionalmente</t>
  </si>
  <si>
    <t>Asesora de Despacho, profesional especializada, contratistas periodistas, contratistas diseñadores gráficos, contratistas audiovisuales y contratista redes sociales.</t>
  </si>
  <si>
    <t>Campañas difundidas</t>
  </si>
  <si>
    <t>(No de campañas difundidas/ No. de campañas a conceptualizar) x 100</t>
  </si>
  <si>
    <t xml:space="preserve">Piezas gráficas de campaña </t>
  </si>
  <si>
    <r>
      <t xml:space="preserve">Pensar la comunicación con perspectiva de género supone analizar y producir campañas de carácter informativo, pedagógico, permeadas por la categoría de género, de forma que los discursos y contenidos emitidos, las temáticas seleccionadas, las representaciones narrativas y audiovisuales que se construyen, la posición desde donde se emiten los discursos y el reconocimiento de la diversidad de quienes reciben la comunicación, reconozcan, hagan visibles, representen a las mujeres desde la diversidad, como sujetas políticas, ciudadanas y actoras fundamentales en todos los ámbitos de la sociedad.
Durante el </t>
    </r>
    <r>
      <rPr>
        <b/>
        <sz val="10"/>
        <rFont val="Times New Roman"/>
        <family val="1"/>
      </rPr>
      <t>cuarto trimestre de 2020 se diseñaron y socializaron 7 campañas</t>
    </r>
    <r>
      <rPr>
        <sz val="10"/>
        <rFont val="Times New Roman"/>
        <family val="1"/>
      </rPr>
      <t xml:space="preserve">:
• Sistema Distrital de Cuidado 
• Sistema Distrital de Cuidado SIDICU-CIUDAD BOLIVAR Y BOSA
• 25N (Día Internacional de la Eliminación de la Violencia contra la Mujer)
• Da el primer paso
• 4D (Diía Distrital contra el Feminicidio)
•10D ( Día Internacional de los Derechos Humanos)
</t>
    </r>
  </si>
  <si>
    <t>Cubrimiento de eventos institucionales</t>
  </si>
  <si>
    <t>Asesora de Despacho, profesional especializada, contratistas periodistas, fotografía, audiovisuales  y redes sociales</t>
  </si>
  <si>
    <t>(No.de cubrimientos realizados /No. de cubrimientos a realizar)*100</t>
  </si>
  <si>
    <t>Documento listado de cubrimiento de eventos</t>
  </si>
  <si>
    <r>
      <t xml:space="preserve">El cubrimiento periodístico tiene como fin generar información de calidad que le permita a los grupos de interés mantenerse informados, sobre las acciones realizadas por la SDMujer, en cumplimiento de su misionalidad. 
Esta actividad es desarrollada por todos los integrantes del equipo de comunicaciones y la metodología implementada se desarrolla en tres FASES:
I. Investigación: La Dirección Responsable del evento provee todos los insumos contextuales.
II. Cubrimiento: Se acompaña el evento y se producen los materiales acordados (entrevistas, fotografías, etc.) con la Asesora de Despacho, para socializar el evento a través de los diferentes medios de comunicación de la Entidad.
III. Archivo Digital: Organización del material producido para el respectivo almacenamiento digital, en la entidad.      
Durante el cuarto trimestre de 2020, fueron </t>
    </r>
    <r>
      <rPr>
        <b/>
        <sz val="10"/>
        <rFont val="Times New Roman"/>
        <family val="1"/>
      </rPr>
      <t>58 los eventos que contaron con cubrimiento</t>
    </r>
    <r>
      <rPr>
        <sz val="10"/>
        <rFont val="Times New Roman"/>
        <family val="1"/>
      </rPr>
      <t xml:space="preserve"> por parte del proceso Comunicación Estratégica de la SDMujer.
</t>
    </r>
  </si>
  <si>
    <t>Diseño y publicación de piezas gráficas relacionadas con  la misionalidad, derechos de las mujeres, cultura no sexista y acciones desarrolladas por la SDMujer.</t>
  </si>
  <si>
    <t>Asesora de Despacho  y contratistas (diseñadores gráficos)</t>
  </si>
  <si>
    <t>Piezas gráficas</t>
  </si>
  <si>
    <t>(No.de piezas gráficas  diseñadas /No. de piezas gráficas a realizar)*100</t>
  </si>
  <si>
    <t>Piezas gráficas finalizadas</t>
  </si>
  <si>
    <r>
      <t>Una de las grandes responsabilidades del proceso Comunicación Estratégica es tener expresiones gráficas de calidad, amigables y de impacto que logren transmitir los mensajes estratégicos priorizados por la Secretaría Distrital de la Mujer. 
Durante el</t>
    </r>
    <r>
      <rPr>
        <b/>
        <sz val="10"/>
        <rFont val="Times New Roman"/>
        <family val="1"/>
      </rPr>
      <t xml:space="preserve"> cuarto trimestre </t>
    </r>
    <r>
      <rPr>
        <sz val="10"/>
        <rFont val="Times New Roman"/>
        <family val="1"/>
      </rPr>
      <t xml:space="preserve">de 2020 se produjeron </t>
    </r>
    <r>
      <rPr>
        <b/>
        <sz val="10"/>
        <rFont val="Times New Roman"/>
        <family val="1"/>
      </rPr>
      <t>557 piezas gráficas</t>
    </r>
    <r>
      <rPr>
        <sz val="10"/>
        <rFont val="Times New Roman"/>
        <family val="1"/>
      </rPr>
      <t xml:space="preserve">, que han servido como base para acompañar los mensajes, las publicaciones en Redes Sociales y todas las piezas impresas y digitales que han permitido una mejor promoción y visibilidad de la oferta de servicios de la SDMujer.  </t>
    </r>
  </si>
  <si>
    <t>Diseño y publicación de audiovisuales relacionados con  la misionalidad, derechos de las mujeres, cultura no sexista y acciones desarrolladas por la SDMujer.</t>
  </si>
  <si>
    <t>Asesora de Despacho y contratistas audiovisuales.</t>
  </si>
  <si>
    <t xml:space="preserve">Audiovisuales </t>
  </si>
  <si>
    <t>(No.de audiovisuales realizados /No. de audiovisuales a realizar)*100</t>
  </si>
  <si>
    <t>Audiovisuales finalizados</t>
  </si>
  <si>
    <r>
      <t xml:space="preserve">La producción audiovisual es el resultado de la combinación de diferentes necesidades, que para el tema que nos ocupa, sobre sale el interés de comunicar a nuestro público objetivo de una manera dinámica y concreta.
En la SDMujer, el contenido de las producciones se desarrolla (particularmente) sobre los derechos de las mujeres, cultura no sexista y acciones desarrolladas por la SDMujer. Durante el </t>
    </r>
    <r>
      <rPr>
        <b/>
        <sz val="10"/>
        <rFont val="Times New Roman"/>
        <family val="1"/>
      </rPr>
      <t>cuarto  trimestre de 2020 se realizaron 22 videos.</t>
    </r>
  </si>
  <si>
    <t>Elaborar y difundir información relacionada con las acciones, procesos y servicios de la Secretaría Distrital de la Mujer, a través de los canales de comunicación interna</t>
  </si>
  <si>
    <t>Asesora de Despacho  y contratistas comunicación interna.</t>
  </si>
  <si>
    <t>Publicaciones en canales de comunicación interna</t>
  </si>
  <si>
    <t>(No. de publicaciones  difundidas en medios internos/No. de publicaciones en medios internos redactadas) * 100</t>
  </si>
  <si>
    <t>Medios informativos internos</t>
  </si>
  <si>
    <r>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SDMujer.
Esta labor se aterriza mediante la publicación de boletinas diarias, envío de correos masivos, actualizaciones de Wall paper y acompañamientos en los eventos de despacho y talento humano. 
La difusión de las acciones, la claridad en los procesos y la visibilización de las acciones adelantadas por cada área son otra forma de fortalecer el impacto misional que tiene la SDMujer.
</t>
    </r>
    <r>
      <rPr>
        <b/>
        <sz val="10"/>
        <rFont val="Times New Roman"/>
        <family val="1"/>
      </rPr>
      <t>El reporte para el Cuarto Trimestre 2020</t>
    </r>
    <r>
      <rPr>
        <sz val="10"/>
        <rFont val="Times New Roman"/>
        <family val="1"/>
      </rPr>
      <t xml:space="preserve"> corresponde a: 21 Boletinas Informativas y 21 correos masivos.  No se realizaron actualizaciones en intranet, ni en wallpapers y tampoco se cubrieron eventos internos.</t>
    </r>
  </si>
  <si>
    <t xml:space="preserve">Publicar las rendiciones de cuentas de la entidad en los canales de comunicación existentes </t>
  </si>
  <si>
    <t>Asesora de Despacho, contratistas audiovisuales y contratista redes sociales.</t>
  </si>
  <si>
    <t>Redición de cuentas publicadas en medios de comunicación la Entidad</t>
  </si>
  <si>
    <t>No notas informativas de Rendición de Cuentas publicadas/ No de notas informativas de Rendición de Cuentas programadas * 100</t>
  </si>
  <si>
    <t>Medios informativos de la Entidad</t>
  </si>
  <si>
    <r>
      <t xml:space="preserve">De acuerdo con la línea ofrecida por la Veeduría Distrital, será la Alcaldía Mayor la única entidad que realizará Rendición de Cuentas, en consecuencia, las entidades descentralizadas realizarán un espacio denominado "Diálogos Ciudadanos Sectoriales".
Para el caso de la Secretaría Distrital de la Mujer, esta actividad se realizó el </t>
    </r>
    <r>
      <rPr>
        <b/>
        <sz val="10"/>
        <rFont val="Times New Roman"/>
        <family val="1"/>
      </rPr>
      <t>11 de diciembre</t>
    </r>
    <r>
      <rPr>
        <sz val="10"/>
        <rFont val="Times New Roman"/>
        <family val="1"/>
      </rPr>
      <t xml:space="preserve">;  en el marco de este evento, el proceso "Comunicación Estratégica" realizó las siguientes gestiones: 
- Elaboró 11 piezas gráficas: Invitación e  Infografía para mujeres participantes.
- Apoyó la elaboración de la presentación (herramienta visual) utilizada por la secretaria en la realización del evento. 
- Elaboró parrilla de mensajes para publicación en redes sociales.
- Realizó 12 publicaciones en la cuenta institucional de Twitter.
- Publicó la invitación en el home principal del sitio WEB  institucional.  
</t>
    </r>
  </si>
  <si>
    <t>Difundir y dar a conocer la importancia de la información del link "Transparencia y Acceso a la Información" en diferentes canales de comunicación internos y externos de la Secretaría Distrital Mujer.</t>
  </si>
  <si>
    <t>Asesora de Despacho, contratista página web  y contratista redes sociales.</t>
  </si>
  <si>
    <t>Publicaciones relacionadas con el link de transparencia en medios institucionales</t>
  </si>
  <si>
    <t>No. de publicaciones realizadas / No. de publicaciones programadas</t>
  </si>
  <si>
    <r>
      <t>Dentro de sus compromisos, el proceso Comunicación Estratégica debe realizar publicaciones a través de los canales internos y externos, socializando con la comunidad interna y la ciudadanía (respectivamente) la existencia del Botón de Transparencia y Acceso a la información Pública, que de manera permanente está en el portal WEB institucional</t>
    </r>
    <r>
      <rPr>
        <u/>
        <sz val="10"/>
        <color indexed="62"/>
        <rFont val="Times New Roman"/>
        <family val="1"/>
      </rPr>
      <t xml:space="preserve"> http://www.sdmujer.gov.co.</t>
    </r>
    <r>
      <rPr>
        <sz val="10"/>
        <rFont val="Times New Roman"/>
        <family val="1"/>
      </rPr>
      <t xml:space="preserve">
En consecuencia, durante el</t>
    </r>
    <r>
      <rPr>
        <b/>
        <sz val="10"/>
        <rFont val="Times New Roman"/>
        <family val="1"/>
      </rPr>
      <t xml:space="preserve"> cuarto trimestre de 2020</t>
    </r>
    <r>
      <rPr>
        <sz val="10"/>
        <rFont val="Times New Roman"/>
        <family val="1"/>
      </rPr>
      <t xml:space="preserve">, se realizaron 14 publicaciones en redes sociales, discriminadas así: Facebook 6, Instagram 2, Twitter 6. 
En comunicación interna se hicieron 9 publicaciones, a través de la Boletina. </t>
    </r>
  </si>
  <si>
    <t>Claudia Patricia López Herrera</t>
  </si>
  <si>
    <t>Claudia M. Rincón Caicedo / Asesora de Despacho</t>
  </si>
  <si>
    <t xml:space="preserve"> Oficina Asesora de Planeación</t>
  </si>
  <si>
    <t>ADRIANA ESTUPIÑAN JARAMILLO / JEFE OFICINA ASESORA DE PLANEACIÓN</t>
  </si>
  <si>
    <t>Prevención y Atención Integral a Mujeres Víctimas de Violencia</t>
  </si>
  <si>
    <t xml:space="preserve">Dirección de Eliminación de Violencias contra las  Mujeres y Acceso a la Justicia </t>
  </si>
  <si>
    <t>x</t>
  </si>
  <si>
    <t xml:space="preserve">Diseñar, implementar y monitorear estrategias y acciones de coordinación y fortalecimiento institucional, así como de empoderamiento a las mujeres, para contribuir a la garantia de su derecho a una vida libre de violencias, en elmarco de la implementación de la política pública de mujeres y equidad de género. </t>
  </si>
  <si>
    <t xml:space="preserve">Contribuir con la prevención y atención de las violencias contra las mujeres en sus diferencias y diversidades en el Distrito Capital, en articulación con los demás sectores de la Administración distrital y las autoridades competentes.
</t>
  </si>
  <si>
    <t>Fortalecimiento de capacidades en materia de respuesta institucional ante las violencias contra las mujeres</t>
  </si>
  <si>
    <t>Visibilizar los avances y las oportunidades de mejora de la Administración Distrital en sus competencias  en materia de prevención, atención, sanción, erradicación y reparación de las violencias contra las mujeres tanto en el ámbito público como en el privado.</t>
  </si>
  <si>
    <t>Sistematización de las políticas, medidas y acciones implementadas en el marco del Sistema SOFIA</t>
  </si>
  <si>
    <t>Documentar y consolidar las oportunidades de mejora para la ruta de atención integral a las mujeres víctimas de violencias en el Distrito Capital a través de un instrumento.</t>
  </si>
  <si>
    <t xml:space="preserve">Sofia Distrital  </t>
  </si>
  <si>
    <t>Documento consolidado de acciones de mejora de la ruta de atención.</t>
  </si>
  <si>
    <t xml:space="preserve">(No. de documentos con acciones de mejora consolidados/ No. de documentos de cciones de mejora programados ) * 100 </t>
  </si>
  <si>
    <t>Trimestral</t>
  </si>
  <si>
    <t xml:space="preserve">Documento </t>
  </si>
  <si>
    <t>En el cuarto trimestre del año, se realizó lo siguiente: 
(i).Se desarrolló documento de alertas y balance de casos de mujeres valoradas en riesgo extremo, grave, moderado y variable de muerte, a partir del seguimiento sociojurídico y psicosocial realizado por la Secretaría Distrital de la Mujer, en el que se indica: 
a. Entre el 01 enero y 15 de noviembre de 2020, según el reporte remitido por el Instituto Nacional de Medicina Legal y Ciencias Forenses (INMLCF) a la Secretaría Distrital de la Mujer, 1223 ciudadanas fueron valoradas en riesgo extremo, grave, moderado y variable de muerte. 
b. De este universo de casos, se logró hacer seguimiento efectivo a 631 ciudadanas, con quienes se estableció comunicación directa y quienes aceptaron el acompañamiento de la Secretaría Distrital de la Mujer. 
c. En el 22% de los casos (137) las profesionales de la Secretaría Distrital de la Mujer encontraron barreras institucionales para el acceso a la justicia y la protección de las mujeres en riesgo de muerte. Estos casos se documentaron, con el fin de que las entidades competentes, impulsen las acciones pertinentes para su superación y para que, en el marco de los Consejos Distritales de Seguridad para la prevención de feminicidios, indiquen las acciones de seguimiento y mejora realizadas o a realizar frente a cada uno de los casos. 
d. Los casos* con barreras institucionales que involucran a las Comisarías de Familia son 88, a la Fiscalía General de la Nación 63, a la Policía Nacional 24, y la Secretaría Distrital de Salud 3.
* Un caso puede presentar más de una barrera institucional.
(ii) Asimismo, se consolidó documento dirigido a la Procuraduría General de la Nación, en el que se identifican 27 casos de mujeres en riesgo de feminicidio en los que se han presentado barreras institucionales con la Policía Nacional, relacionadas con el cumplimiento efectivo y eficiente de las medidas de protección.</t>
  </si>
  <si>
    <t xml:space="preserve">Teniendo en cuenta que en la vigencia anterior se había realizado un ejercicio robusto de identificación de barreras institucionales, del que resultó un documento descriptivo, la elaboración de un nuevo documento - producto, sobre la misma temática implicó un reto para el equipo, cuyas actividades durante la vigencia 2020 estaban centradas en el logro de otros objetivos. En este sentido, se presentó un retraso durante el primer trimestre, en el que si bien se realizaron avances en la meta, estos no se traducían en el alcance esperado. </t>
  </si>
  <si>
    <t xml:space="preserve">Validar los compromisos asociados en el Plan operativo anual con los equipos técnicos que implementan las estrategias, con el propósito de evaluar su viabilidad y establecer un plan de trabajo que favorezca el cumplimiento de los objetivos. </t>
  </si>
  <si>
    <t>Socializar con los sectores y entidades competentes en la garantia del derecho a una vida libre de violencias contra las mujeres, las oportunidades de mejora identificadas para establecer compromisos concretos de acciones.</t>
  </si>
  <si>
    <t xml:space="preserve">Sofias Distrital </t>
  </si>
  <si>
    <t xml:space="preserve">
 Acciones de mejora  socializadas con los sectores y entidades competentes en la garantia del derecho a una vida libre de violencias contra las mujeres
</t>
  </si>
  <si>
    <t xml:space="preserve">
(No. de socializaciones realizadas / No. de socializaciones programadas) *100 </t>
  </si>
  <si>
    <t>Actas , comunicaciones externas y documentos</t>
  </si>
  <si>
    <t>En el cuarto trimestre del año se socializaron acciones de mejora para la garantía del derecho de las mujeres a una vida libre de violencias, socializadas con los sectores y entidades competentes, en el marco de las mesas de trabajo para la prevención de la violencia basada en género y el feminicidio del Consejo Distrital de Seguridad, con el fin de fortalecer la atención integral de las mujeres víctimas de violencias y en riesgo de feminicidio, a través de diferentes estrategias, entre las que destacan: 
(i). Comunicado conjunto con la Secretaría Distrital de Seguridad, Convivencia y Justicia, de lineamientos para la realización de Mesas Técnicas quincenales de los Consejos Locales de Seguridad para las Mujeres en las localidades del Distrito; para hacer el seguimiento de laos casos de mujeres en riesgo de muerte y contribuir a la eliminación de barreras institucionales que limiten su derecho a una vida libre de violencias. 
(ii). Orientación y apoyo técnico,  de casos de mujeres víctimas de violencias en riesgo de feminicidio, en los que se impulsaron acciones institucionales de emergencia para su atención y protección. Los casos gestionados, se comunicaron y fueron puestos en conocimiento, para el análisis y actuaciones inmediatas y urgentes en el Grupo de género y prevención del feminicidio de los Consejos Distritales de Seguridad.</t>
  </si>
  <si>
    <t xml:space="preserve">Teniendo en cuenta que el equipo fue vinculado en el mes de marzo, durante el primer trimestre no se reportaron avances en esta actividad. </t>
  </si>
  <si>
    <t xml:space="preserve">Establecer un plan de trabajo que favorezca el cumplimiento de los objetivos, con apoyo del equipo que está de manera permanente en la entidad. </t>
  </si>
  <si>
    <t>Seguimiento a sectores y entidades en  la implementación de las acciones de mejora según documento de:  Barreras institucionales para el fortalecimiento de la respuesta institucional en materia de atención integral a las mujeres víctimas de violencias en el Distrito Capital.</t>
  </si>
  <si>
    <t>Acciones de mejora de sectores y entidades con seguimiento</t>
  </si>
  <si>
    <t xml:space="preserve">
(No. de  seguimiento de acciones de mejora  realizadas/No. seguimiento de acciones de mejora identificadas) *100</t>
  </si>
  <si>
    <t xml:space="preserve">Trimestral </t>
  </si>
  <si>
    <t xml:space="preserve">Matriz de seguimiento </t>
  </si>
  <si>
    <t>Se realizaron los siguientes seguimientos con sectores y entidades en la implementación de acciones de mejora para la garantía del derecho de las mujeres a una vida libre de violencias, a través del Sistema Articulado de Alertas Tempranas (SAAT) para la prevención del feminicidio:
(i). 631 casos de mujeres en riesgo de feminicidio extremo, grave, moderado y variable, con seguimiento sociojurídico y psicosocial efectivo (contacto directo y voluntariedad ciudadana) por parte de la Secretaría Distrital de la Mujer, entre el 01 de enero y el 15 de noviembre de 2020. 
(ii). Realización de 19 sesiones del grupo de trabajo para la prevención de la violencia basada en género y el feminicidio del Consejo Distrital de Seguridad entre el 23 de junio y el 28 de diciembre de 2020. 
(iii). Realización de 30 Mesas Técnicas de los Consejos Locales de Seguridad para las Mujeres entre julio y noviembre, con el fin de impulsar acciones interinstitucionales para la detección y prevención de feminicidios de las mujeres víctimas de violencias y en riesgo de muerte, aplicando el principio de la debida diligencia de las entidades.</t>
  </si>
  <si>
    <t xml:space="preserve">Seguimiento de Acuerdos Distritales, relacionados con el derecho  a una vida libre de violencias.  </t>
  </si>
  <si>
    <t xml:space="preserve">Acuerdos distritales con seguimiento   </t>
  </si>
  <si>
    <t xml:space="preserve">(No. de acuerdos distritales  realizados /No. de acuerdos distritales programados) * 100 </t>
  </si>
  <si>
    <t>Documento de seguimiento  de acuerdos distritales</t>
  </si>
  <si>
    <t xml:space="preserve">En el cuarto trimestre del año, el equipo SOFIA Distrital avanzó en el seguimiento de los acuerdos sobre el derecho de las mujeres a una vida libre de violencias, a través de las siguientes acciones: 
- Acuerdo 526 de 2013: i. Desarrollo de informe frente a la implementación del Sistema SOFIA en las localidades, con balance frente a los Consejos y Planes Locales de Seguridad para las Mujeres. 
- Acuerdo 569 de 2014: i. Desarrollo de Informe de cumplimiento, que incluye verificación de sitios web de otras entidades de la Administración Distrital y ii. Solicitud de actualización del enlace web en que se aloja la información de la Ruta única de atención a mujeres víctimas de violencias y en riesgo de feminicidio. 
- Acuerdo 676 de 2017: i. Solicitud de actualización de la Ruta única de atención a mujeres víctimas de violencias y en riesgo de feminicidio, con información de los servicios habilitados luego del contexto de aislamiento, ii. Consolidación de un plan de acciones afirmativas para mujeres en riesgo de feminicidio y las víctimas indirectas del delito, iii. Balance del cumplimiento del artículo 4, sobre "MEDIDAS DE ACCIÓN AFIRMATIVA PARA MUJERES VÍCTIMAS DE TENTATIVA DE FEMINICIDIO Y VÍCTIMAS INDIRECTAS DEL DELITO DE FEMINICIDIO"
- Acuerdo 703 de 2018: i. Desarrollo de la tercera sesión de la mesa directiva de trabajo y del comité técnico, para el seguimiento a la implementación del Sistema SOFIA, ii. Consolidación de documentos de balance frente a la implementación de las acciones estratégicas de prevención, atención y sanción de las violencias contra las mujeres, priorizadas en el marco del plan de acción de la Mesa SOFIA y iii. Consolidación de presentación frente a la implementación del Sistema SOFIA durante el año 2020 y socialización en la tercera sesión de la Comisión Intersectorial de Mujeres. </t>
  </si>
  <si>
    <t xml:space="preserve">No se presentaron retrasos, a diciembre de 2020, se cumplió con la actividad, en tanto se garantizó, de manera continua, el desarrollo de las acciones de seguimiento a los Acuerdos asociados a la garantía del derecho de las mujeres a una vida libre de violencias. </t>
  </si>
  <si>
    <t>Atención y protección integral a mujeres víctimas de violencias</t>
  </si>
  <si>
    <t>Fortalecer  la articulación interinstitucional para optimizar el proceso de ingreso y acogida de las mujeres víctimas de violencias al interior de la familia y en el marco del conflicto armado.</t>
  </si>
  <si>
    <t xml:space="preserve">Las entidades distritales y en especial las competentes en la remisión de los casos, tengan  un amplio conocimiento sobre la ruta y el modelo de atención a las mujeres víctimas de violencias al interior de las familias. </t>
  </si>
  <si>
    <t xml:space="preserve">Realizar jornadas de sensibilización y socialización de la ruta y protocolo de ingreso a las Casas Refugio </t>
  </si>
  <si>
    <t xml:space="preserve">Equipo técnico de Casas Refugio </t>
  </si>
  <si>
    <t xml:space="preserve">Jornadas  de sensibilización y socialización  de la ruta y protocolo de ingreso a las Casas Refugio </t>
  </si>
  <si>
    <t xml:space="preserve">(No. de jornadas de  ejecutadas / No.   de  jornadas programadas) </t>
  </si>
  <si>
    <t xml:space="preserve">Evidencias </t>
  </si>
  <si>
    <t>En el cuarto trimestre del año se realizaron las 4 jornadas de sensibilización y socialización del Protocolo de Ingreso a Casas Refugio, todo esto en virtud del inicio de la operación, durante el mes de septiembre, de los Contratos No. 539 de 2020, 565 de 2020, 566 de 2020 y 567 de 2020. Se realizaron las siguientes socializaciones: 1) Alta Consejería para los Derechos de las Víctimas, la Paz y la Reconciliación. 2) Equipo de la Estrategia Hospitales. 3) Subdirección para la Familia - Secretaría Distrital de Integración Social, y, 4) BiblioRed.</t>
  </si>
  <si>
    <t xml:space="preserve">Si bien se solicitó la respectiva modificación para que el cumplimiento de la meta pudiera lograrse en el último trimestre, hubo limitaciones para el desarrollo de las acciones debido a dificultades de agendar espacios con las entidades competentes en la emisión de medidas de protección. </t>
  </si>
  <si>
    <t xml:space="preserve">Para la gestión institucional se articuló apoyo por parte del equipo encargado de la actividad 11. "Realizar procesos de sensibilización y formación para fortalecer capacidades a servidoras y servidores de entidades con presencia en el Distrito Capital, frente a la garantía del derecho de las mujeres a una vida libre de violencias y la atención integral a las víctimas de diferentes modalidades de violencias contra las mujeres" del proyecto de inversión "Fortalecimiento a la implementación del Sistema Distrital de Protección integral a las mujeres víctimas de violencias –SOFIA en Bogotá".  </t>
  </si>
  <si>
    <t>Promoción de la seguridad de las ciudadanas en los espacios públicos.</t>
  </si>
  <si>
    <t>Consolidar el posicionamiento del enfoque de seguridad para las mujeres en las agendas territoriales y sectoriales</t>
  </si>
  <si>
    <r>
      <t>Realización  actividades que constibuyan a la promoción de la seguridad de las mujeres en los espacios públicos y privado</t>
    </r>
    <r>
      <rPr>
        <sz val="10"/>
        <color indexed="15"/>
        <rFont val="Times New Roman"/>
        <family val="1"/>
      </rPr>
      <t>s</t>
    </r>
    <r>
      <rPr>
        <sz val="10"/>
        <rFont val="Times New Roman"/>
        <family val="1"/>
      </rPr>
      <t xml:space="preserve"> en el marco de los Planes Locales de Seguridad para las Mujeres.</t>
    </r>
  </si>
  <si>
    <t>Realizar  la Secretaría Técnica de los Consejos Locales de Seguridad para las Mujeres.</t>
  </si>
  <si>
    <t xml:space="preserve">Sofias Locales </t>
  </si>
  <si>
    <t xml:space="preserve">
Consejos Locales de Seguridad para las Mujeres con Secretaria Técnica </t>
  </si>
  <si>
    <t xml:space="preserve">
20  Consejos Locales en donde se ha desarrollado la secretaria Técnica  trimestral </t>
  </si>
  <si>
    <t>Evidencia de gestión, convocatoria y seguimiento de los Concejos Locales de Seguridad para las Mujeres o acta de las sesiones.</t>
  </si>
  <si>
    <t xml:space="preserve">En el cuarto trimestre del año se realizaron 33 sesiones de los Consejos Locales de Seguridad para las Mujeres, en los cuales se abordaron las siguientes temáticas: i. Revisión de cifras sobre violencias contra las mujeres por Sector (Salud, Seguridad, SDIS), ii. Socialización del Sistema Articulador de Alertas Tempranas de feminicidio SAAT y los lineamientos para su funcionamiento en cada una de las localidades, iii. Creación, fortalecimiento y posicionamiento de las Mesas Técnicas de Seguridad para las Mujeres, iv. seguimiento a la implementación de los Planes Locales de Seguridad para las Mujeres en el marco de las tres líneas de acción establecidas (espacio público, espacio privado y prevención del feminicidio), v. Avances en la incidencia y acompañamiento de la estrategia territorial Encuentros Ciudadanos y Presupuestos Participativos en el marco del concepto de gasto: Prevención del feminicidio y la violencia contra la mujer), vi.  Gestión y concertación de las acciones locales de conmemoración del 25 de noviembre y 4 de diciembre, vii. Socialización estrategia Espacios Seguros. Una Alianza Vital, viii. Análisis de los riesgos diferenciales y de las situaciones de riesgo y/o amenaza que sufren las lideresas y defensoras de derechos humanos en los territorios.
Este ejercicio involucró el acompañamiento a las Alcaldías Locales y el desarrollo de la Secretaría Técnica a cargo de la Secretaría Distrital de la Mujer a través de: i. Actualización de directorios locales, ii. Gestión del espacio para la realización de las sesiones con las Alcaldías Locales, iii. Apoyo a la convocatoria del Consejo, iv. Revisión y propuesta de la agenda de la sesión, v. Proyección y envío del acta de la sesión a miembros del Consejo.  </t>
  </si>
  <si>
    <t>No se presentan retrasos para este periodo.</t>
  </si>
  <si>
    <t>Identificar por localidad acciones y necesidades para la formulación de los Planes Locales de Seguridad para las Mujeres.</t>
  </si>
  <si>
    <r>
      <t xml:space="preserve"> Planes Locales de Seguridad para las Mujeres</t>
    </r>
    <r>
      <rPr>
        <b/>
        <sz val="10"/>
        <rFont val="Times New Roman"/>
        <family val="1"/>
      </rPr>
      <t xml:space="preserve"> </t>
    </r>
    <r>
      <rPr>
        <sz val="10"/>
        <rFont val="Times New Roman"/>
        <family val="1"/>
      </rPr>
      <t xml:space="preserve">por localdidad formulados y en ejecución </t>
    </r>
  </si>
  <si>
    <t xml:space="preserve">
(No. de acciones  y necesidades implementadas  / No. de acciones  y necesidades programadas ) *100</t>
  </si>
  <si>
    <t>En el cuarto trimestre del año se logró la implementación de 20 Planes Locales de Seguridad para las Mujeres - PLSM, a partir de acciones como: 
i. La recuperación física y resignificación simbólica de lugares inseguros en el espacio público para las mujeres en coordinación y articulación con las Alcaldías Locales, la Secretaría Distrital de Seguridad y las organizaciones de mujeres a través de estrategias como Entornos de Confianza Bici nos mueve, Entornos de Confianza Transporte público seguro y cuidador, Estrategia de Cuidado para la prevención de la violencia sexual y la violencia intrafamiliar en barrios y UPZ priorizadas, Estrategia Somos Barrios, Estrategia "Mi cuerpo, mi entorno: territorio seguro", Estrategia Tejido Social, Entornos de Confianza y contención de homicidios y feminicidios y Entornos Protectores. 
ii. Fortalecimiento de la capacidad institucional para la respuesta a casos de violencias contra las mujeres en el ámbito privado con entidades como las Alcaldías Locales, Policía Metropolitana, Personería, sector Salud y Transmilenio, con base en la guía: Herramientas para la garantía del derecho de las mujeres a una vida libre de violencias de la Dirección de Eliminación de Violencias contra las Mujeres.
iii. Diseño, implementación y evaluación de estrategias para el reconocimiento y exigibilidad del derecho de las mujeres a una vida libre de violencias en articulación con las Alcaldías Locales, la Secretaría Distrital de Seguridad, las organizaciones de mujeres y tenderos y tenderas de las localidades.
iv. Dinamización del Sistema de Alertas Tempranas de feminicidio SAAT en las 20 localidades del Distrito, a partir del desarrollo de 20 mesas técnicas derivadas de los Consejos Locales de Seguridad para las Mujeres.
Así mismo, se acompañó en articulación con el equipo de Gestión Local de la Dirección de Territorialización, la estrategia local Encuentros Ciudadanos y Presupuestos Participativos a partir de la cual se incidió en la definición del contenido de los proyectos de inversión y los recursos que se destinarán a través del concepto de gasto Prevención del feminicidio y violencia contra la mujer, en el marco de los Planes Locales de Seguridad para las Mujeres 2021.</t>
  </si>
  <si>
    <t>Rodrigo Antonio Rojas Tolosa /Profesional Especializado Cód 222 Grado 27</t>
  </si>
  <si>
    <t xml:space="preserve"> Alexandra Quintero Benavides  / Directora de Eliminación de Violencias contra las Mujeres y Acceso a la Justicia </t>
  </si>
  <si>
    <t xml:space="preserve">Lisa Cristina Gómez Camargo / Subsecretaria de Fortalecimiento de Capacidades y Oportunidades </t>
  </si>
  <si>
    <t>Participación Ciudadana y Corresponsabilidad</t>
  </si>
  <si>
    <t>Subsecretaría de Políticas de Igualdad</t>
  </si>
  <si>
    <t>Dirección de Enfoque Diferencial, Dirección de Gestión del Conocimiento, Dirección de Territorialización de Derechos y Participación y Subsecretaría de Políticas de Igualdad</t>
  </si>
  <si>
    <t>31/mar/2020 (ajuste en actividad 17-nov-2020)</t>
  </si>
  <si>
    <t xml:space="preserve">Fortalecer la participación y la representación social y política de las mujeres en procesos organizativos e instancias locales y distritales, así como promover la concurrencia de actores institucionales, sociales, económicos y políticos que de manera diferencial y responsable aporten a la implementación de la Política Pública de Mujeres y Equidad de Género. </t>
  </si>
  <si>
    <t>Fortalecer la participación y la representación social y política de las mujeres en espacios e instancias locales y distritales, teniendo en cuenta sus diferencias y diversidades, para la incidencia en la toma de decisiones.</t>
  </si>
  <si>
    <t>Fortalecer el Consejo Consultivo de Mujeres de Bogotá y los Comités Operativos Locales de Mujeres</t>
  </si>
  <si>
    <t>Realizar la secretaría técnica del Consejo Consultivo de Mujeres para el posicionamiento de la agenda distrital de las mujeres y  la articulación con espacios e instancias de mujeres del Distrito y las localidades.</t>
  </si>
  <si>
    <t>Fortalecida la participación de las mujeres del Consejo Consultivo en el posicionamiento de la agenda Distrital de las Mujeres y en la articulación con espacios e instancias de las mujeres del Distrito y las localidades.</t>
  </si>
  <si>
    <t>Realizar mesas de coordinación entre el CCM espacio autónomo y la SDMUJER para la concertación y el seguimiento de actividades y así dar cumplimiento al plan de acción de la instancia</t>
  </si>
  <si>
    <t xml:space="preserve">Subsecretaría Políticas  de Igualdad  </t>
  </si>
  <si>
    <t xml:space="preserve">Mesas coordinadoras para la concertación y el seguimiento del plan de acción del CCM . </t>
  </si>
  <si>
    <t>(N° de mesas coordinadoras del CCM realizadas /N° de mesas coordinadoras programadas)*100</t>
  </si>
  <si>
    <t>Mesas coordinadoras</t>
  </si>
  <si>
    <t>Actas internas y/o externas</t>
  </si>
  <si>
    <t xml:space="preserve">12 mesas coordinadoras (1 por mes) </t>
  </si>
  <si>
    <r>
      <t xml:space="preserve">En el primer trimestre del año de realizaron tres sesiones ordinarias de la mesa coordinadora  (28-ene, 25-feb y 31-mar) y dos sesiones extraordinarias (11-feb y 16-mar), a continuación una breve descripción de los temas tratados en cada mesa:
</t>
    </r>
    <r>
      <rPr>
        <b/>
        <sz val="10"/>
        <rFont val="Times New Roman"/>
        <family val="1"/>
      </rPr>
      <t>*28-ene</t>
    </r>
    <r>
      <rPr>
        <sz val="10"/>
        <rFont val="Times New Roman"/>
        <family val="1"/>
      </rPr>
      <t xml:space="preserve">: Diálogo entre la secretaria Distrital de la Mujer y las consejeras consultivas, durante el cual se presentaron las participantes, de igual forma posteriormente las consejeras expresaron expectativas frente a la nueva administración en cabeza de Claudia López., la sesión finalizó con la socialización de los pactos firmado por las Consejeras Consultivas, la diversidad de mujeres y la actual mandataria.
</t>
    </r>
    <r>
      <rPr>
        <b/>
        <sz val="10"/>
        <rFont val="Times New Roman"/>
        <family val="1"/>
      </rPr>
      <t>*11-feb</t>
    </r>
    <r>
      <rPr>
        <sz val="10"/>
        <rFont val="Times New Roman"/>
        <family val="1"/>
      </rPr>
      <t xml:space="preserve">: En esta sesión se aborda la propuesta de modificación del reglamento interno del Consejo Consultivo de Mujeres - espacio ampliado; tomando en consideración que algunas de las propuestas de modificación de las consejeras no se encontraban en armonía con el decreto 224 de 2014, se estableció hacer consulta jurídica para determinar la inclusión. Otro aspecto relevante fue la articulación entre el CCM-EA y la SDMujer para la conmemoración de 8 de marzo, en donde la entidad presentó su propuesta y fue alimentada con las voces de las consejeras. Se termina la reunión designando mediante votación, a Lilia Avella como delegada ante el Consejo Territorial de Planeación Distrital - CTPD.   
*25-feb: La Subsecretaria de Políticas de Igualdad presentó la propuesta inclusión de la agenda distrital de los derechos de las mujeres en el Plan de Desarrollo Distrital; de igual manera socializó la circular 005 de 2020 la cual contempla lineamientos para los encuentros ciudadanos; continuó comunicando la propuesta de fortalecimiento del Consejo Consultivo de Mujeres. Posteriormente se desarrolló la votación para escoger la delegada ante el Consejo Distrital de Política Social - CDPS, siendo la consejera Dolores Mojica la designada. Para finalizar se presenta la propuesta de la Entidad para la conmemoración de 8 de marzo y se realiza la grabación de videos donde participaron algunas consejeras.
</t>
    </r>
    <r>
      <rPr>
        <b/>
        <sz val="10"/>
        <rFont val="Times New Roman"/>
        <family val="1"/>
      </rPr>
      <t>*16-mar</t>
    </r>
    <r>
      <rPr>
        <sz val="10"/>
        <rFont val="Times New Roman"/>
        <family val="1"/>
      </rPr>
      <t xml:space="preserve">: Participa la Directora de Territorialización de Derechos y Participación quien da respuesta a las preguntas de las consejeras con relación a la estrategia para los encuentros ciudadanos; estado de las Casas de Igualdad de Oportunidades; puntos focales; participación de representantes en los comites de los proyectos de inversión local; y resoluciones de los COLMYG. 
</t>
    </r>
    <r>
      <rPr>
        <b/>
        <sz val="10"/>
        <rFont val="Times New Roman"/>
        <family val="1"/>
      </rPr>
      <t>*31-mar</t>
    </r>
    <r>
      <rPr>
        <sz val="10"/>
        <rFont val="Times New Roman"/>
        <family val="1"/>
      </rPr>
      <t xml:space="preserve"> (virtual): La secretaria de la mujer presentó la estructura del Plan de Desarrollo haciendo hincapié en las metas del Sector Mujer; posteriormente las consejeras presentaron a la secretaria el documento que construyeron con observaciones y sugerencias respecto al Plan de Desarrollo. Y se estableció el compromiso de remitir el documento a la entidad, para dar el respectivo tratamiento a las propuestas realizadas. 
</t>
    </r>
    <r>
      <rPr>
        <b/>
        <sz val="10"/>
        <rFont val="Times New Roman"/>
        <family val="1"/>
      </rPr>
      <t xml:space="preserve">*28-abril </t>
    </r>
    <r>
      <rPr>
        <sz val="10"/>
        <rFont val="Times New Roman"/>
        <family val="1"/>
      </rPr>
      <t xml:space="preserve">(virtual): Se abordan tres aspectos muy importantes relacionados con la planeación local, cuya presentación estuvo a cargo de la Directora de Territorialización de Derechos y Participación, en donde enunció los avances en materia de las disposiciones para fortalecer la participación de las mujeres en los territorios. El segundo aspecto, estuvo a cargo de la Jefa de la Oficina Asesora de Planeación, mencionando que la plataforma virtual dispuesta desde la entidad para realizar el Consejo Ampliado y el Encuentro distrital de mujeres, es Teams. A su vez respondió inquietudes de las consejeras sobre el Plan de Desarrollo Distrital, en ocasión a las observaciones realizadas por el CCM-EA. El último aspecto tratado, fue la socialización de la propuesta para el Encuentro distrital de mujeres, 
</t>
    </r>
    <r>
      <rPr>
        <b/>
        <sz val="10"/>
        <rFont val="Times New Roman"/>
        <family val="1"/>
      </rPr>
      <t xml:space="preserve">*22-may </t>
    </r>
    <r>
      <rPr>
        <sz val="10"/>
        <rFont val="Times New Roman"/>
        <family val="1"/>
      </rPr>
      <t xml:space="preserve">(virtual): Se efectúa una sesión extraordinaria para retomar el proceso de actualización del Plan de Acción de la PPMYEG, liderado por la Dirección de Derechos y Diseño de Política. Se socializa el estado actual, y los hitos acaecidos, además se plantea la metodología para dar continuidad a este asunto, haciendo hincapié en la armonización del Plan de Acción – CONPES – PPMYEG – Agenda del CCM.
</t>
    </r>
    <r>
      <rPr>
        <b/>
        <sz val="10"/>
        <rFont val="Times New Roman"/>
        <family val="1"/>
      </rPr>
      <t>*26-may</t>
    </r>
    <r>
      <rPr>
        <sz val="10"/>
        <rFont val="Times New Roman"/>
        <family val="1"/>
      </rPr>
      <t xml:space="preserve"> (virtual): La Subsecretaria de Fortalecimiento de Capacidades y Oportunidades, junto con las Directoras de Eliminación de Violencias y Acceso a la Justicia, y de Territorialización de Derechos y Participación, para responder a varias inquietudes del CCM-EA, acerca de la Contratación Línea Púrpura; estado del proceso de la Planta Temporal, atención de las Casas de Igualdad; y se finaliza con una jornada informativa sobre la planeación local. 
</t>
    </r>
    <r>
      <rPr>
        <b/>
        <sz val="10"/>
        <rFont val="Times New Roman"/>
        <family val="1"/>
      </rPr>
      <t>*30-jun</t>
    </r>
    <r>
      <rPr>
        <sz val="10"/>
        <rFont val="Times New Roman"/>
        <family val="1"/>
      </rPr>
      <t xml:space="preserve"> (virtual): La subsecretaria de Políticas de Igualdad hace un balance del Consejo Ampliado; se socializa el avance de los compromisos en la plataforma Colibrí; se concertan temas claves paras las mesas con los sectores; se determinan las fechas y se escogen las consejeras para adelantar el Plan de Acción del CCM, siendo un compromiso del último Consejo Ampliado. 
</t>
    </r>
    <r>
      <rPr>
        <b/>
        <sz val="10"/>
        <rFont val="Times New Roman"/>
        <family val="1"/>
      </rPr>
      <t>Para el periodo comprendido entre julio y septiembre se realizaron tres sesiones ordinarias dando cumplimiento de manera satisfactoria a la programación mensual para el año 2020. A continuación se describe de manera sucinta los aspectos más relevantes tratados en cada mesa:
*Jul-28:</t>
    </r>
    <r>
      <rPr>
        <sz val="10"/>
        <rFont val="Times New Roman"/>
        <family val="1"/>
      </rPr>
      <t xml:space="preserve"> Se contó con la participación de la subsecretaria de Gestión Corporativa, quien hizo la socialización de los hitos sobre la planta temporal de las Casas de Igualdad de Oportunidades para las Mujeres. Expone cuatro contextos acerca de la planta en este momento, estos son: Legal, normativo, emergencia por la pandemia del Covid, y por último la búsqueda de su normalización. Se comunican las dos estrategias para garantizar los servicios profesionales en las CIOM, bien sea a través de un nuevo concurso para surtir la planta, o convertir la actual planta temporal en provisional. Para ello se lleva adelantado un proceso con las entidades con competencia en el tema. Otros puntos de la agenda estuvieron relacionados con el balance del pacto a favor de la agenda por los derechos de las mujeres diversas de Bogotá, firmado entre el Consejo Consultivo de Mujeres - Espacio Autónomo y la alcaldesa mayor cuando fue candidata. Este balance se realizó por medio de una matriz donde se determinó el cumplimiento de cada compromiso en armonía con las mesas sectoriales de la SDMujer. En términos generales fue favorable. También se hizo el balance de cierre del pacto entre el Consejo Consultivo de Mujeres con los alcaldes y alcaldesas, en este sentido se comunicó la información allegada por trece alcaldías locales donde plasmaron las acciones de cumplimiento de los compromisos. Esta información fue un insumo clave para la firma del nuevo pacto con alcaldes y alcaldesas, que se acompañó de un instrumento de recolección para hacer el segumiento de la vinculación laboral por parte de las alcaldías, de las referentes de género. Se culmina esta mesa con un balance por las comisiones activas del Consultivo. 
</t>
    </r>
    <r>
      <rPr>
        <b/>
        <sz val="10"/>
        <rFont val="Times New Roman"/>
        <family val="1"/>
      </rPr>
      <t>*Ago-31:</t>
    </r>
    <r>
      <rPr>
        <sz val="10"/>
        <rFont val="Times New Roman"/>
        <family val="1"/>
      </rPr>
      <t xml:space="preserve"> Esta mesa estuvo acompañada por la secretaria Distrital de la Mujer quien hizo un balance sobre el Sistema Distrital de Cuidado nombrando los avances hasta dicho momento. Se resaltan las acciones tanto distritales como territoriales para la implementación del Sistema, como por ejemplo las manzanas y unidades de cuidado. El segundo tema de la agenda es desarrollado por la subsecretaria de Políticas de Igualdad, quien presentó la ficha con la cual se hizo la revisión de los ciento treinta y siete proyectos de inversión distrital. La Directora de Territorialización de Derechos y Participación informó como habían quedado los conceptos de gasto del sector mujeres en las localidades, resaltando la contundente incidencia de las mujeres en los encuentros ciudadanos y los presupuestos partipativos. Por otra parte, se acuerda la realización de una mesa de trabajo con el sector de Desarrollo Económico y con la Veeduría Distrital. Se finaliza con la proposición de actualizar el pacto con concejalas y concejales, concertándose una fecha para hacer una evaluación y la pertinencia de su actualización. 
</t>
    </r>
    <r>
      <rPr>
        <b/>
        <sz val="10"/>
        <rFont val="Times New Roman"/>
        <family val="1"/>
      </rPr>
      <t>*Sep-29:</t>
    </r>
    <r>
      <rPr>
        <sz val="10"/>
        <rFont val="Times New Roman"/>
        <family val="1"/>
      </rPr>
      <t xml:space="preserve"> Dada la importancia del Sistema Distrital de Cuidado, la coordinadora del SIDICU expuso los avances sobre el mismo, señalando la población beneficiaria, las líneas de acción, y la apuesta intersectorial para implementación del SIDICU mencionando las metas sectoriales. Se continuó con la presentación del CONPES de la Política Pública de Mujeres y Equidad de Género y la socialización de la Guía para el seguimiento de las políticas públicas. Se socializó la estrategia para la elección de la representante por las organizaciones de mujeres ante el Consejo Territorial de Planeción Distrital. Se finaliza con la programación de las mesas sectoriales. 
</t>
    </r>
    <r>
      <rPr>
        <sz val="10"/>
        <color indexed="30"/>
        <rFont val="Times New Roman"/>
        <family val="1"/>
      </rPr>
      <t xml:space="preserve">Para el último trimestre se acompañaron a las sesiones ordinarias de las mesas coordinarias y de la plenaria del espacio autónomo, en donde se socializaron a las consejeras consultivas la propuesta de plan de acción de la Política Pública de Mujeres y Equidad de Género. Igualmente, se socializó la Guía de Seguimiento de las Políticas Públicas. Asimismo, se hizo la programación de las mesas de trabajo con los sectores de la administración y la Veeduría Distrital. También se hizo rendición permanente de cuentas, en las cuales, entre otros temas, se trató sobre la planta permanente de la entidad. Se socializaron los 137 proyectos distritales con acciones de transversalización. Se socializó el Sistema Distrital de Cuidado. Igualmente, se socializó el proceso eleccionario de la representación de las mujeres en el CTPD.  Se divulgaron los resultados de los conceptos de gasto priorizados por localidades y el presupuesto asignado para los conceptos del sector mujeres. Igualmente, se compartió el cronograma del proceso eleccionario del espacio autónomo para el 2021. El día 24 de noviembre de 2020, se reúne el Consejo Consultivo de Mujeres-Espacio Autónomo con la Subsecretaria de Políticas de Igualdad Diana Parra Romero y la Secretaria Técnica del Consejo Consultivo Yessica Herrera Beltrán en la mesa coordinadora del mes de noviembre, con los siguientes compromisos: Comunicarla a Las ciudadanas, mediante divulgación masiva que solo hay 5 días hábiles para hacer observaciones a la modificación del Decreto 224 de 2014.  Armar cronograma con fechas de remisión de la modificación del Decreto 224 de 2014 y enviarlo al CCM vía oficio Remitir la matriz de los 50 compromisos con la transversalización de género. Remitir la matriz de los 50 compromisos con la transversalización de género. Remitir vía correo electrónico presupuesto CCM Gestionar el tema de la página web CCM </t>
    </r>
  </si>
  <si>
    <t>-</t>
  </si>
  <si>
    <t xml:space="preserve">Apoyar la realización de comisiones de trabajo que contribuyan al cumplimiento del plan de acción de la instancia. </t>
  </si>
  <si>
    <t xml:space="preserve">Subsecretaría Políticas  de Igualdad. </t>
  </si>
  <si>
    <t xml:space="preserve">Comisiones de trabajo que contribuyan al cumplimiento del plan de acción de la instancia </t>
  </si>
  <si>
    <t>(N° de comisiones de trabajo del CCM realizadas /N° de comisiones de trabajo programadas)*100</t>
  </si>
  <si>
    <t xml:space="preserve">Comisiones de trabajo  realizadas. </t>
  </si>
  <si>
    <t>16 comisiones de trabajo que salen de las mesas coordinadoras</t>
  </si>
  <si>
    <r>
      <t>Durante el primer trimestre se apoyó tecnicamente la comisión de plan de desarrollo, de dicha comisión se realizaron tres encuentros (3,10 y 16 de marzo) en los que:
*Se leyó y revisó el proyecto de acuerdo del Plan de Desarrollo
*Se construyó una matriz en la que las consejeras conforme a la estructura del Plan realizaron sus observaciones y sugerencias.
*Se realizó la compilación del material con el cual las consejeras elaboraron un documento, el cual fue socializado con la Secretaria Distrital de la Mujer. 
De igual manera se acompañó la Comisión de Ética del CCM-EA (14-mar) con el objetivo de hacer la revisión del reglamento interno del espacio autónomo. En este sentido se efectuó la lectura del reglamento actual, y sobre este se plantearon algunas observaciones para su modificación.
Para el segundo trimestre del año se tuvieron acciones en las siguientes comisiones:</t>
    </r>
    <r>
      <rPr>
        <b/>
        <sz val="10"/>
        <rFont val="Times New Roman"/>
        <family val="1"/>
      </rPr>
      <t xml:space="preserve">
**Comisión de Comunicaciones:</t>
    </r>
    <r>
      <rPr>
        <sz val="10"/>
        <rFont val="Times New Roman"/>
        <family val="1"/>
      </rPr>
      <t xml:space="preserve"> En articulación con la Oficina de comunicaciones de la entidad, se concertó un proceso formativo por solicitud de la Comisión de comunicaciones del CCM-EA con el propósito de fortalecer los canales de comunicación de esta instancia y para posicionar sus acciones a través de varias herramientas tecnológicas, en armonía con la resignificación y deconstrucción de imaginarios sobre la participación y representación política de las mujeres. En las dos primeras sesiones de la Comisión se establecieron los temas para el proceso formativo, se abordaron necesidades y falencias para fortalecerse. Se inició el proceso con el acompañamiento de profesionales de la oficina de comunicaciones y se presentaron los siguientes temas: 
(27-abril: Preparación, elaboración de contenido, manejo del espacio, lenguaje corporal y habilidades comunicativas. 30-abril:  Boletinas digitales. 4-mayo: Redes sociales (Twitter, Facebook, Instagram, Whastapp) y transmisiones en vivo (webinar). 8-mayo: Podcast. 11-mayo: Ciudadanías digitales.)
</t>
    </r>
    <r>
      <rPr>
        <b/>
        <sz val="10"/>
        <rFont val="Times New Roman"/>
        <family val="1"/>
      </rPr>
      <t>**Comisión POT:</t>
    </r>
    <r>
      <rPr>
        <sz val="10"/>
        <rFont val="Times New Roman"/>
        <family val="1"/>
      </rPr>
      <t xml:space="preserve"> Durante el mes de abril se inició con la construcción metodológica para la Comisión POT en articulación con la Dirección de Derechos y Diseño de Política. Considerando el proceso de formulación y adopción del POT, se definió que las primeras cinco sesiones estarían enfocadas en recoger aportes a los diagnósticos locales y sectoriales del POT, los cuales están organizados en 7 tomos: 1. Región POT 2020, 2. EPP POT 2020, 3. Población - MOT POT 2020, 4. Movilidad diagnóstico POT 2020, 5. Revitalización diagnóstico POT 2020, 6. Sistema del cuidado I y II POT 2020, 7. COVID-19 POT 2020. Una vez establecida la metodología y objetivos para el trabajo en la Comisión, se convocó a las consejeras por medio de un formulario de inscripción. En los meses de mayo y junio, se desarrollaron 3 Comisiones POT los días: 29 de mayo, 11 de junio y 26 de junio. Durante estas Comisiones se ha estado trabajado en el análisis de los diagnósticos POT en clave de las problemáticas identificadas en la Agenda POT Mujeres del Consejo Consultivo de Mujeres - Espacio Autónomo. El objetivo final es que las consejeras consultivas presenten un documento con sus consideraciones sobre los diagnósticos POT a la Secretaría Distrital de Planeación.
</t>
    </r>
    <r>
      <rPr>
        <b/>
        <sz val="10"/>
        <rFont val="Times New Roman"/>
        <family val="1"/>
      </rPr>
      <t>**Comisión recomendaciones al Plan de Acción de la Política Pública de Mujeres y Equidad de Género</t>
    </r>
    <r>
      <rPr>
        <sz val="10"/>
        <rFont val="Times New Roman"/>
        <family val="1"/>
      </rPr>
      <t xml:space="preserve">: El 8 de mayo se hizo una reunión de articulación entre la Subsecretaría de Políticas de Igualdad y la Dirección de Derechos y Diseño de Política para acordar la metodología de participación del Consejo Consultivo de Mujeres -Espacio Autónomo en relación con el Plan de acción de la Política Pública de Mujeres y Equidad de Género -PPMYEG. El 22 de mayo se presentó por parte de la directora de Derechos y Diseño de Política y una profesional de la Subsecretaría de Políticas de Igualdad a las consejeras consultivas la estrategia metodológica para el trabajo de revisión y recomendaciones al Plan de accion de la PPMYEG. De otra parte, el 8, 10, 12, 17, 18, 19, 23 y 25 de junio, dos profesionales de la Subsecretaría de Políticas de Igualdad acompañaron técnicamente a las consejeras consultivas en la lectura, comentarios y nuevas propuestas en relación con los objetivos 1, 2, 3, 4 , 5 y 6 de la PPMYEG, los resultados propuestos para estos objetivos y sus correspondientes indicadores, los productos y sus indicadores, y las entidades responsables y corresponsables. En este sentido, se recogieron en las matrices propuestas para el ejercicio, las observaciones y recomendaciones y  propuesta de nueva redacción por parte de las consultivas, que incluyó tener en cuenta lo que habían trabajado en la Agenda de los derechos de las mujeres 2020-2024. En promedio a cada sesión de trabajo participaron 6 mujeres y en la comisión rotaron 22 de las integrantes del Consejo Consultivo de Mujeres - Espacio Autónomo.
</t>
    </r>
    <r>
      <rPr>
        <b/>
        <sz val="10"/>
        <rFont val="Times New Roman"/>
        <family val="1"/>
      </rPr>
      <t xml:space="preserve">
Durante el tercer trimeste se realizaron las acciones siguientes:
Julio: </t>
    </r>
    <r>
      <rPr>
        <sz val="10"/>
        <rFont val="Times New Roman"/>
        <family val="1"/>
      </rPr>
      <t xml:space="preserve">Acompañamiento a las comisiones de trabajo con el Consejo Consultivo de Mujeres con dos propósitos: 1) Hacer la socialización de las observaciones del CCM-EA al plan de acción de la Política Pública de Mujeres y Equidad de Género. 2) Preparación del nuevo pacto con alcaldes y alcaldesas. </t>
    </r>
    <r>
      <rPr>
        <b/>
        <sz val="10"/>
        <rFont val="Times New Roman"/>
        <family val="1"/>
      </rPr>
      <t xml:space="preserve">
Agosto: </t>
    </r>
    <r>
      <rPr>
        <sz val="10"/>
        <rFont val="Times New Roman"/>
        <family val="1"/>
      </rPr>
      <t xml:space="preserve">Apoyo técnico y metodológico para la realización de la comisión de trabajo con el sector de Gobierno, cuyo resultado fue la suscripción del pacto de corresponsabilidad por los derechos de las mujeres de Bogotá entre el Consejo Consultivo de Mujeres y los alcaldes y alcaldesas locales. 
</t>
    </r>
    <r>
      <rPr>
        <b/>
        <sz val="10"/>
        <rFont val="Times New Roman"/>
        <family val="1"/>
      </rPr>
      <t>Septiembre:</t>
    </r>
    <r>
      <rPr>
        <sz val="10"/>
        <rFont val="Times New Roman"/>
        <family val="1"/>
      </rPr>
      <t xml:space="preserve"> se desarrollaron varias sesiones correspondientes a las comisiontes de trabajo, cuatro de éstas fueron para preparar y desarrollar una mesa de trabajo con la Veeduría Distrital y con el sector de Desarrollo Económico. Las demás comisiones de trabajo se hicieron en el marco de las acciones de la Comisión de ética y de la Comisión de comunicaciones. En la primera, se continuó con el proceso de revisión del reglamento interno. En la segunda, se hizo una priorización de acciones para desarrollar por el resto del año. 
</t>
    </r>
    <r>
      <rPr>
        <b/>
        <sz val="10"/>
        <color indexed="30"/>
        <rFont val="Times New Roman"/>
        <family val="1"/>
      </rPr>
      <t xml:space="preserve">Durante el cuarto trimestre, se realizaron las acciones siguientes: </t>
    </r>
    <r>
      <rPr>
        <sz val="10"/>
        <color indexed="30"/>
        <rFont val="Times New Roman"/>
        <family val="1"/>
      </rPr>
      <t xml:space="preserve">Comisión de trabajo con el sector de Gobierno, se preparó la reunión para la suscripción del pacto de corresponsabilidad por los derechos de las mujeres de Bogotá entre el Consejo Consultivo de Mujeres y los alcaldes y alcaldesas locales.  Se desarrollaron varias sesiones correspondientes a las comisiones de trabajo, cuatro de éstas fueron para preparar y desarrollar una mesa de trabajo con la Veeduría Distrital y con el sector de Desarrollo Económico. Las demás comisiones de trabajo se hicieron en el marco de las acciones de la Comisión de ética y de la Comisión de comunicaciones. En la primera, se continuó con el proceso de revisión del reglamento interno. En la segunda, se hizo una priorización de acciones para desarrollar por el resto del año. Se acompañó la Comisión de Ética para la modificación del Decreto 224 de 2014. Igualmente, se acompañó la Comisión de Comunicaciones para la definición de la ruta de trabajo. También se acompañó la Comisión POT, en la cual se socializó el diagnóstico y el proyecto de Ley Bogotá Región Metropolitana. </t>
    </r>
  </si>
  <si>
    <t>Gestionar la realización de los CCM ampliados establecidos en el Decreto 224 del 2004.</t>
  </si>
  <si>
    <t>Subsecretaría Políticas  de Igualdad. Magda Alberto</t>
  </si>
  <si>
    <t>Sesiones del CCM ampliado realizadas.</t>
  </si>
  <si>
    <t>(No. de sesiones realizadas del Consejo Consultivo ampliado / No. de sesiones programadas) * 100</t>
  </si>
  <si>
    <t xml:space="preserve">Sesiones </t>
  </si>
  <si>
    <t xml:space="preserve">
Actas de reuniones internas y externas </t>
  </si>
  <si>
    <t xml:space="preserve">2 CCM ampliados </t>
  </si>
  <si>
    <r>
      <t xml:space="preserve">Actividad no programada para el primer trimestre
Durante el segundo trimestre, el  28 de mayo se realizó la primera sesión ordinaria del Consejo Consultivo Ampliado, en donde participaron la mayoría de secretarias y secretarios. El objetivo de la sesión fue socializar las acciones desarrolladas por los sectores de la administración distrital para atender a las mujeres en la pandemia por el Covid 19. Los sectores que presentaron sus actuaciones fueron: Secretaría de la Mujer, de Gobierno, de Integración Social, de Planeación y de Salud. Los demás sectores (exceptuando a la Secretaría General y de Hacienda), remitieron documentos para informar dichas acciones. Las consejeras plantearon cinco propuestas para que la administración las considerara, con el propósito de generar compromisos conducentes a contribuir en el mejoramiento de la vida de las mujeres en el marco del Covid 19.  Por último, los sectores respondieron de manera positiva ante las propuestas de las consejeras, contando que se estaba haciendo actualmente en relación a las mismas, y la manera de dar cumplimiento a  aquellas contempladas en las metas del Plan de Desarrollo. 
</t>
    </r>
    <r>
      <rPr>
        <b/>
        <sz val="10"/>
        <color indexed="62"/>
        <rFont val="Times New Roman"/>
        <family val="1"/>
      </rPr>
      <t xml:space="preserve">Actividad no programada para el tercer trimestre
Para el IV trimestre se realizaron por parte de la Subsecretaría de Politicas de Igualdad todo el aprestamentamiento para realizar el comite ampliado del CCM, se planeo, convocó, y agendo el cómite para el 29 de diciembre. Por decisión del CCM no se pudo realizar en la fecha establecida, en las carpetas de soportes, se encuentran las evidencias del trabajo realizado, además de la solicitud de cancelación.
</t>
    </r>
  </si>
  <si>
    <t>Acompañamiento técnico a instancias y espacios de participación distrital y local que realizan acciones de seguimiento, evaluación y monitoreo a las políticas públicas.</t>
  </si>
  <si>
    <r>
      <t xml:space="preserve">Gestionar la realización de </t>
    </r>
    <r>
      <rPr>
        <b/>
        <sz val="10"/>
        <rFont val="Times New Roman"/>
        <family val="1"/>
      </rPr>
      <t>1</t>
    </r>
    <r>
      <rPr>
        <sz val="10"/>
        <rFont val="Times New Roman"/>
        <family val="1"/>
      </rPr>
      <t xml:space="preserve"> nuevo pacto que promuevan ejercicios de corresponsabilidad con la implementación de la Política Pública de Mujeres y Equidad de Género. </t>
    </r>
  </si>
  <si>
    <t>Pacto de corresponsabilidad gestionado</t>
  </si>
  <si>
    <r>
      <t xml:space="preserve">Elaborar, firmar y hacer seguimiento a </t>
    </r>
    <r>
      <rPr>
        <b/>
        <sz val="10"/>
        <rFont val="Times New Roman"/>
        <family val="1"/>
      </rPr>
      <t>1</t>
    </r>
    <r>
      <rPr>
        <sz val="10"/>
        <rFont val="Times New Roman"/>
        <family val="1"/>
      </rPr>
      <t xml:space="preserve"> nuevos pactos</t>
    </r>
  </si>
  <si>
    <t>Subsecretaría Políticas  de Igualdad</t>
  </si>
  <si>
    <t>Plan Estratégico Entidad -PEE
PIPCM</t>
  </si>
  <si>
    <t>Acciones ejecutadas para la gestión  de los pactos</t>
  </si>
  <si>
    <t>(N° de acciones realizadas / N° de acciones programadas )*100</t>
  </si>
  <si>
    <t>Acciones ejecutadas  para la gestión  de los pactos</t>
  </si>
  <si>
    <t>Documentos, actas y/o reuniones; Documento de acuerdo de voluntades</t>
  </si>
  <si>
    <t>6 acciones para cada pacto</t>
  </si>
  <si>
    <r>
      <t xml:space="preserve">Durante el mes de junio se elaboraron 3 mapas de actores para la suscripción de nuevos pactos referentes a los siguientes temas: 1. Pacto POT Mujeres 2020. 2. Pacto con el sector académico. 3. Pacto de red de mujeres en los Consejos Distritales. Estos mapas se realizaron siguiendo el procedimiento establecido para la suscripción de nuevos pactos de corresponsabilidad, en donde se identifican los posibles actoras y actores y se precisa el rol, función o compromiso que asumirían en el marco del posible pacto. Estos mapas de actores fueron socializados al equipo de participación ciudadana y corresponsabilidad en una mesa de trabajo el 9 de junio. Para adelantar la gestión del POT Mujeres 2020, se llevó a cabo una jornada de trabajo con la referente del derecho a un hábitat y vivienda digna y la referente del sector de Planeación de la Dirección de Derechos y Diseño de Política el 10 de junio. También se construyó el mapa de actores para los siguientes pactos:  con Alcaldes y Alcaldesas 2020, mujeres congresistas elegidas por Bogotá y con colegios para lograr espacios de  paridad e igualdad de género con los personeros estudiantiles y en los Consejos Municipales de Juventud. La propuesta se socializó el 9 de junio al equipo de participación ciudadana y corresponsabilidad. 
Durante el mes de agosto se avanzó en la gestión para la firma de un nuevo pacto de corresponsabilidad con organizaciones y movimientos de mujeres jóvenes. Siguiendo el lineamiento establecido para la implementación de nuevos pactos, se inicia con el desarrollo del primer paso, el cual es la identificación de temas para el pacto a realizarse a partir de: la Política Pública de Mujeres y Equidad de Género (en particular el derecho a la participación y representación con equidad y la estrategia de corresponsabilidad) y las metas establecidas en el Plan de Desarrollo Distrital, en el Plan Estratégico y en el POA del proceso. Por lo cual, se llevó a cabo una mesa de trabajo entre las contratistas del equipo de participación ciudadana y corresponsabilidad el 25 de agosto del 2020. En primer lugar, se dialogó sobre los posibles objetivos del pacto, y se concluye que, podría estar dirigido a crear una red de organizaciones de mujeres jóvenes que trabaje e incida de forma articulada en distintos espacios sociales, culturales y políticos. En segundo lugar, se definió que para iniciar el proceso es necesario realizar un mapeo de dichas organizaciones y demás actores relevantes, enmarcado en el segundo paso del lineamiento sobre la identificación de posibles actoras y actores interesados en el pacto. Es por esto que, durante el mes de septiembre se realizó una búsqueda de organizaciones de mujeres jóvenes. Dicha búsqueda se sistematizó en una matriz con la siguiente información: nombre de la organización, propósito u objetivos, integrantes y datos de contacto. 
El día 20 de agosto del 2020 se firma el pacto de corresponsabilidad entre el Consejo Consultivo de Mujeres - Espacio Autónomo, la Secretaría Distrital de Gobierno, la Subsecretaría de Gestión Local y los alcaldes y alcaldesas locales, denominado  </t>
    </r>
    <r>
      <rPr>
        <b/>
        <sz val="10"/>
        <rFont val="Times New Roman"/>
        <family val="1"/>
      </rPr>
      <t xml:space="preserve">Pacto "Por los derechos de las mujeres de Bogotá" </t>
    </r>
    <r>
      <rPr>
        <sz val="10"/>
        <rFont val="Times New Roman"/>
        <family val="1"/>
      </rPr>
      <t xml:space="preserve">con el fin de compremeter a las Alcaldias Locales a reconocer y trabajar por los derechos de las mujeres desde la gestión local, incorporando el enfoque de género y diferencial en los Planes de Desarrollo Local y haciendo seguimiento y control a las acciones, programas y proyectos implementados desde las localidades.
</t>
    </r>
    <r>
      <rPr>
        <sz val="10"/>
        <color indexed="30"/>
        <rFont val="Times New Roman"/>
        <family val="1"/>
      </rPr>
      <t>En el IV trimestre se realizaron reuniones de seguimiento a  las actividades de acompañamiento técnico realizadas por la SDMujer en el marco del pacto suscrito por la Secretaría Distrital de Gobierno, alcaldesas y alcaldes locales y consejeras consultivas. Se solicitó a cada una de las alcaldías locales un informe de seguimiento  con las siguientes preguntas:  ¿Cómo su alcaldía local ha incorporado el enfoque de género, diferencial y de derechos de las mujeres dentro del Plan de Desarrollo Local. 
Cómo se han implementado los ocho derechos abordados por la PPMyEG y las agendas locales en los instrumentos de la planeación local.  
Cuáles son los procesos formativos que han cualificado las capacidades técnicas para una participación incidente en el ámbito local, fortaleciendo los procesos organizativos de las mujeres, los Consejos Locales de Mujeres y los COLMYG. ?  Esta información debe comprender el periodo entre el 1 de septiembre y el 31 de diciembre de 2020. De igual forma, el equipo de participación ciudadana y corresponsabilidad de la Subsecretaría de Políticas de Igualdad y la Dirección de Territorialización de Derechos y Participación realizó una jornada de trabajo para definir los mecanismos de seguimiento al pacto al interior de la entidad.</t>
    </r>
  </si>
  <si>
    <r>
      <t xml:space="preserve">Hacer seguimiento a </t>
    </r>
    <r>
      <rPr>
        <b/>
        <sz val="10"/>
        <rFont val="Times New Roman"/>
        <family val="1"/>
      </rPr>
      <t>6</t>
    </r>
    <r>
      <rPr>
        <sz val="10"/>
        <rFont val="Times New Roman"/>
        <family val="1"/>
      </rPr>
      <t xml:space="preserve"> pactos existentes que promuevan ejercicios de corresponsabilidad con la implementación de la Política Pública de Mujeres y Equidad de Género. </t>
    </r>
  </si>
  <si>
    <t xml:space="preserve">Hacer seguimiento a los pactos existentes </t>
  </si>
  <si>
    <r>
      <t>Monitorear 6</t>
    </r>
    <r>
      <rPr>
        <b/>
        <sz val="10"/>
        <rFont val="Times New Roman"/>
        <family val="1"/>
      </rPr>
      <t xml:space="preserve"> </t>
    </r>
    <r>
      <rPr>
        <sz val="10"/>
        <rFont val="Times New Roman"/>
        <family val="1"/>
      </rPr>
      <t>pactos existentes (Alcaldes y Alcaldesas, ONU-Mujeres y Ucentral, Con colectivos y mujeres biciusuarias, Concejalas y Concejales electos, Agenda de las mujeresCCM - Pacto con la diversidad de mujeres que habitan y tejen la Bogotá del siglo XXI)</t>
    </r>
  </si>
  <si>
    <t xml:space="preserve">Subsecretaría Politicas  de Igualdad. </t>
  </si>
  <si>
    <t>Plan Estratégico Entidad -PEE</t>
  </si>
  <si>
    <t>Monitoreo para el seguimiento a los pactos</t>
  </si>
  <si>
    <t>(N° de acciones de monitoreo /N° de acciones a realizar)*100</t>
  </si>
  <si>
    <t>Acciones ejecutadas  para el seguimiento  de los pactos</t>
  </si>
  <si>
    <t>Documentos, actas y/o reuniones
Documento de acuerdo de voluntades</t>
  </si>
  <si>
    <t>1 reunión bimestral de seguimiento por cada pacto posterior a reunión con actores</t>
  </si>
  <si>
    <r>
      <t xml:space="preserve">Para el periodo a reportar se inició el seguimiento a tres de los pactos de corresponsabilidad firmados durante la vigencia 2019: 
</t>
    </r>
    <r>
      <rPr>
        <b/>
        <sz val="10"/>
        <color indexed="30"/>
        <rFont val="Times New Roman"/>
        <family val="1"/>
      </rPr>
      <t xml:space="preserve"> 1. ONU mujeres con universidad central:</t>
    </r>
    <r>
      <rPr>
        <sz val="10"/>
        <color indexed="30"/>
        <rFont val="Times New Roman"/>
        <family val="1"/>
      </rPr>
      <t xml:space="preserve">  El 24 de marzo de 2020 se remite un correo a las personas encargadas del acuerdo entre ONU Mujeres y la Universidad Central, el cual tiene como fin implementar las políticas integrales contra las violencias de género especialmente el acoso sexual en Instituciones de Educación Superior y promover la participación de las mujeres en su formulación, implementación y seguimiento desde las instancias de coordinación. Al respecto, responde una consultora de ONU Mujeres diciendo que sobre el tema a finales del 2019, la Universidad Central hizo una publicación en la Revista Nómadas No. 51 sobre el acoso sexual en las universidades, igualmente están comprometidas otras universidades y ciudades en este acuerdo que están enmarcadas en el Programa Ciudades Seguras para Mujeres y Niñas, las cuales vienen haciendo esfuerzos para acompañar el proceso en Cali y Medellín. En el proceso que se adelanta en coordinación entre ONU Mujeres y el Ministerio de Educación Nacional se están construyendo lineamientos y recomendaciones para apoyar está formulación en todas las Instituciones de Educación Superior del país.</t>
    </r>
    <r>
      <rPr>
        <sz val="10"/>
        <rFont val="Times New Roman"/>
        <family val="1"/>
      </rPr>
      <t xml:space="preserve">
</t>
    </r>
    <r>
      <rPr>
        <b/>
        <sz val="10"/>
        <color indexed="30"/>
        <rFont val="Times New Roman"/>
        <family val="1"/>
      </rPr>
      <t>2. Concejales y concejalas electas al Concejo de Bogotá:</t>
    </r>
    <r>
      <rPr>
        <sz val="10"/>
        <color indexed="30"/>
        <rFont val="Times New Roman"/>
        <family val="1"/>
      </rPr>
      <t xml:space="preserve"> En cuanto al pacto firmado con concejalas y concejales del Concejo de Bogotá, se llevo a cabo una reunión virtual el 24 de marzo para indagar y analizar las formas en las que se le haría seguimiento al pacto durante la vigencia 2020. De acuerdo a la recomendación técnica de María Paola Silva, enlace en el Concejo de Bogotá, se acuerda lo siguiente: 1. Se harán reuniones mensuales para dar seguimiento a los compromisos adquiridos por el Consejo Consultivo de Mujeres y la Secretaría Distrital de la Mujer. 2. Considerando que el debate actual en el Concejo es sobre la aprobación del Plan de Desarrollo Distrital, se convocará a reuniones de seguimiento con los 6 concejales y concejalas firmantes una vez se haya culminado ese proceso. El equipo de corresponsabilidad se reunió virtualmente el 24 de abril y el 12 de junio, para analizar los compromisos asumidos en dicho pacto, específicamente sobre la modificación del Acuerdo 526 de los Consejos Locales de Seguridad de las Mujeres y del Decreto 224 del Consejo Consultivo de Mujeres.  También se reunió virtualmente el 28 de agosto para analizar los compromisos asumidos en dicho pacto y establecer acciones para su implementación y seguimiento. Para lo cual, se trabajó en una matriz en donde se identificaron las acciones realizadas por la Secretaría Distrital de la Mujer en cuanto a sus obligaciones pactadas. Luego de una reflexión sobre los compromisos asumidos por cada uno de los actores firmantes, se establece la necesidad de modificar y actualizar el pacto, para que, por un lado, involucre más concejales y concejales, y por otro lado, esté enfocado en puntos estratégicos y concretos. Dicha propuesta fue presentaba y aprobada por el Consejo Consultivo de Mujeres de Bogotá en la mesa coordinadora del mes de septiembre. En el siguiente trimestre se iniciará con el proceso de actualización de este pacto.
</t>
    </r>
    <r>
      <rPr>
        <b/>
        <sz val="10"/>
        <color indexed="30"/>
        <rFont val="Times New Roman"/>
        <family val="1"/>
      </rPr>
      <t xml:space="preserve">3. Pacto POT - Espacio Autónomo: </t>
    </r>
    <r>
      <rPr>
        <sz val="10"/>
        <color indexed="30"/>
        <rFont val="Times New Roman"/>
        <family val="1"/>
      </rPr>
      <t xml:space="preserve">Se articuló con la Secretaría Distrital de Planeación las distintas acciones para fomentar la participación de las mujeres en el proceso de formulación del Plan de Ordenamiento Territorial - POT. El 16 de junio, se participó en el Encuentro Distrital “Diagnóstico POT Mujeres” y en la capacitación realizada a servidoras y servidores de la Secretaría Distrital de Planeación sobre los enfoques de género, diferencial y de derechos de las mujeres. Por otro lado, se acompañó técnicamente a la Comisión POT del Consejo Consultivo de Mujeres – Espacio Autónomo, en las sesiones realizadas el 29 de mayo, 11 y 26 de junio, 10 y 24 de julio, 10, 14 y 31 de octubre y 4 de noviembre. En estos espacios se brindó apoyo técnico de manera conjunta con la Dirección de Derechos y Diseño de Políticas en la formulación de una metodología para recoger los aportes de las mujeres en el diagnóstico POT. Igualmente se hizo una lectura paralela entre los diagnósticos POT locales y las problemáticas planteadas en la Agenda POT de las Mujeres, usando como herramienta de sistematización una matriz suministrada por la Secretaría Distrital de la Mujer. Dicha matriz fue analizada en la sesión del 24 de julio, a partir del Diagnóstico local POT de la localidad de Engativá. Adicionalmente, se realizó un informe en donde se especifica el número de comisiones junto con la fecha, hora, lugar, asistentes y tema tratado de cada uno de estos espacios. El 9 de octubre, las profesionales de la Subsecretaría de Políticas de Igualdad y la Dirección de Derechos y Diseño de Política, hicieron una reunión para reactivar la comisión POT del Espacio Autónomo del Consejo Consultivo de Mujeres, las cuales se desarrollaron hasta julio. De otra parte, en octubre, 7 consejeras consultivas participaron en la comisión POT, en la cual se apoyó técnicamente la formulación de la ley sobre Bogotá Metropolitana y se abordó el cronograma de esta comisión para el segundo semestre. Asimismo, se repasaron los procesos establecidos en la formulación del POT. El 31 de octubre, se socializó el borrador de la Ley Orgánica que reglamenta la Región Metropolitana Bogotá –Cundinamarca, a los Consejos de Mujeres departamental y distrital. El 4 de noviembre, 3 mujeres de la comisión POT participaron, en esta se revisó el cronograma de la comisión y se hizo un análisis de la reunión realizadas con las consejeras consultivas del departamento de Cundinamarca sobre el proceso participativo para la construcción de la Región Metropolitana. En diciembre no se realizaron reuniones de la comisión POT del espacio autónomo. Por otro lado, las profesionales responsables del seguimiento a esta comisión se reunieron el 2 de diciembre para hacer un balance de lo realizado en la comisión. Al respecto, se señala que es necesario motivar a las mujeres para que sigan participando en la comisión, ya que en el último trimestre del año no participaron en la misma. De igual forma, se hizo un informe de seguimiento a las acciones realizadas en el 2020, en la Comisión POT del espacio autónomo.
</t>
    </r>
    <r>
      <rPr>
        <sz val="10"/>
        <rFont val="Times New Roman"/>
        <family val="1"/>
      </rPr>
      <t xml:space="preserve">
</t>
    </r>
    <r>
      <rPr>
        <sz val="10"/>
        <color indexed="30"/>
        <rFont val="Times New Roman"/>
        <family val="1"/>
      </rPr>
      <t xml:space="preserve"> </t>
    </r>
    <r>
      <rPr>
        <b/>
        <sz val="10"/>
        <color indexed="30"/>
        <rFont val="Times New Roman"/>
        <family val="1"/>
      </rPr>
      <t xml:space="preserve">4. Colectivos y organizaciones de mujeres ciclistas: </t>
    </r>
    <r>
      <rPr>
        <sz val="10"/>
        <color indexed="30"/>
        <rFont val="Times New Roman"/>
        <family val="1"/>
      </rPr>
      <t xml:space="preserve">Los días 4 y 13 de marzo se llevaron a cabo reuniones con los colectivos de Mamacitas en Bici, Bici Activa Radio y Bike Nation. Estos encuentros tuvieron como objetivo hacer un seguimiento a las acciones que se estaban llevando a cabo por parte de las colectivas en clave de los compromisos adquiridos e indagar sobre las estrategias de articulación para el año. Se pudo constatar que los colectivos han implementado distintas acciones encaminadas al fomento de la participación de las mujeres en el espacio público por medio del uso de la bicicleta. Así mismo, tienen consolidado un cronograma de trabajo para el 2020. Igualmente, se participó el 24 de abril, en una conferencia liderada por el IDPAC, denominada "Las mujeres queremos una movilidad sostenible". Se hizo presentación sobre las instancias de participación política de las mujeres. Adicionalmente, en articulación con la Dirección de Eliminación de Violencias contra las Mujeres y Acceso a la Justicia, el 12 de junio se llevó a cabo una capacitación a los 15 colectivos sobre la Ruta Única de Atención a Mujeres Víctimas de Violencias y Riesgo de Feminicidios y sobre el Protocolo de prevención, atención y sanción de las violencias contras las mujeres en el espacio y transporte público en Bogotá. Por último, se apoyó técnicamente a 7 mujeres de los colectivos firmantes que se lanzaron como candidatas a los Consejos Locales de la Bicicleta. Con el apoyo de la Dirección de Territorialización de Derechos y Participación se logró un espacio en las agendas de los COLMYG para que las candidatas se presentarán y visibilizarán su campaña. Se apoyó técnicamente a la organización Bici Activa Radio en el desarrollo de la charla: “Hablemos sobre mujeres y bici”, la cual fue realizada el 9 de julio de 2020. La charla tuvo el objetivo de incentivar la inscripción de más mujeres a los Consejos Locales de la Bicicleta y fue acompañada por las referentas para los sectores de Movilidad y de Cultura, Recreación y Deporte de la Dirección de Derechos y Diseño de Política; así mismo, se elaboró la pieza de la convocatoria y se apoyó la difusión del evento en las redes de la entidad. Asimismo, se apoyó a 7 mujeres de los colectivos firmantes que se lanzaron como candidatas a los Consejos Locales de la Bicicleta. Con el apoyo de la Dirección de Territorialización de Derechos y Participación se logró un espacio en las agendas de los COLMYG, en el cual las candidatas se presentaron y visibilizaron su campaña. Las 7 mujeres residen en las localidades de Fontibón, Suba, Puente Aranda, Engativá y Barrios Unidos. Con el propósito de organizar la presentación de las candidatas, se llevaron a cabo reuniones con cada una de ellas, en donde se describió la función y misión de los COLMYG, así como los 8 derechos priorizados en la Política Pública de Mujeres y Equidad de Género. Así mismo, se definieron los objetivos y la agenda de la intervención de acuerdo a los intereses de las candidatas, teniendo en cuenta los siguientes puntos: 1. Contexto del pacto 50-50. 2. Consejos Locales de la Bicicleta. 3. Participación de la mujer y el uso de la bicicleta. 4. Trayectoria de la candidata. 5. Propuesta de la candidata. El 2 de diciembre, se hizo una reunión de articulación entre las integrantes del equipo de participación ciudadana y corresponsabilidad para hacer seguimiento al pacto y se acordó darlo por terminado, ya que se cumplió el tiempo definido y los compromisos definidos en el mismo. Se hizo un informe de cierre del pacto, en el cual se describen los compromisos acordados entre la Secretaría Distrital de la Mujer y las 15 colectivos y organizaciones de biciusuarias, así como las acciones realizadas en el 2020.
</t>
    </r>
    <r>
      <rPr>
        <b/>
        <sz val="10"/>
        <color indexed="30"/>
        <rFont val="Times New Roman"/>
        <family val="1"/>
      </rPr>
      <t xml:space="preserve">
5. Pacto con alcaldesas y alcaldes locales</t>
    </r>
    <r>
      <rPr>
        <sz val="10"/>
        <color indexed="30"/>
        <rFont val="Times New Roman"/>
        <family val="1"/>
      </rPr>
      <t>: El día 19 de junio de 2020, se solicitó a las  20 alcaldías locales un informe para conocer el avance cuantitativo (cobertura de mujeres atendidas y/o beneficiadas), cualitativo (qué actividades se desarrollaron) y de ejecución presupuestal de los proyectos y acciones dirigidas a las mujeres y desarrollados con enfoque de género, para cerrar este compromiso y poder subir las evidencias a la Plataforma Colibrí. De julio a septiembre se reune la información solicitada mediante oficio a las 20 Alcaldias Locales,con asunto informe desde enero de 2020 hasta la fecha 30 de junio, el avance cuantitativo (cobertura de mujeres atendidas y/o beneficiadas), cualitativo (qué actividades se desarrollaron) y de inversión y ejecución presupuestal de los proyectos y acciones dirigidas a las mujeres y desarrollados con enfoque de género, la cual se organiza en una matriz desagregada por localidades, acciones, programas y/proyectos y se socializa con el Consejo Consultivo de Mujeres el día 30 de julio del 2020 en la mesa coordinadora, para posteriormente cerrar dicho pacto en la pataforma Colibrí, dado que ese era uno de los compromisos con las mujeres consultivas, el cargue de la información del pacto en la plataforma</t>
    </r>
  </si>
  <si>
    <t>Acompañar técnicamente 1 bancada informal de mujeres del Concejo de Bogotá para el posicionamiento de la agenda de los derechos de las mujeres.</t>
  </si>
  <si>
    <t>Realizadas las reuniones entre la Secretaria Distrital de la Mujer y la Bancada Informal del Concejo de Bogotá para el posicionamiento de la agenda de los derechos de las mujeres</t>
  </si>
  <si>
    <t>Realizar reuniones de trabajo con la bancada informal de mujeres del Concejo de Bogotá para concertar y posicionar la agenda de los derechos de las mujeres.</t>
  </si>
  <si>
    <t xml:space="preserve">Reuniones entre la bancada informal de mujeres del Concejo de Bogotá y la SDMujer  </t>
  </si>
  <si>
    <t>(N° reuniones realizadas entre la SDMujer y la bancada informal de mujeres del Concejo de Bogotá / N° reuniones programadas entre la SDMujer y la bancada informal de mujeres del Concejo de Bogotá) * 100</t>
  </si>
  <si>
    <t xml:space="preserve">Reuniones entre la SDMujer y la bancada mujeres Concejo de Bogotá D.C. </t>
  </si>
  <si>
    <t>Actas reuniones internas y externas
Documentos de soporte de las actas</t>
  </si>
  <si>
    <t>1 reunión semestral</t>
  </si>
  <si>
    <r>
      <t xml:space="preserve">Durante la vigencia 2020, la SDMujer articuló constantemente con la Bancada informal de mujeres del Concejo de Bogotá (Bancada para la Equidad De La Mujer, el Sistema Distrital de Cuidado y Eliminación de Todas las Violencias Basadas En Género), así:
La primera reunión se realizó el 26 Febrero del 2020 con el objetivo de socializar la idea de la conformación de la Bancada de la Mujer liderada por mujeres; en esta reunión se presentó el panorama de las mujeres en Bogotá y asistió la Secretaria Distrital de la Mujer- Diana Rodriguez Franco. La segunda reunión de realizó el 31 de marzo del 2020 con el objetivo de instalar la bancada, socializar con las y los concejales el trabajo realizado por la secretaría frente al COVID-19 y explicar el Sistema Distrital de Cuidado dentro del Plan Distrital de Desarrollo. En el Concejo de Bogotá existe una Comisión Accidental que busca modificar el reglamento del concejo para la creación de la Comisión Legal de la Equidad de la Mujer como lo establece la ley 1981 de 2019. El 25 de febrero del 2020 la Secretaría asistió al segundo encuentro que se realizó de esta comisión buscando dar apoyo técnico para la formulación del proyecto de acuerdo. Actualmente el proyecto de acuerdo se encuentra en contrucción y estamos a la espera de agendar una reunión. 
De abril a junio la Secretaría Distrital de la Mujer  se reunió con la Bancada Bancada informal de mujeres del Concejo de Bogotá (Bancada para la Equidad De La Mujer, el Sistema Distrital de Cuidado y Eliminación de Todas las Violencias Basadas En Género). El 24 de abril sesionó la Bancada para la Equidad De La Mujer, el Sistema Distrital de Cuidado y Eliminación de Todas las Violencias Basadas en Género con el objetivo de hacer control político a la Secretaría de la Mujer respecto a las acciones tomadas para la reducción de violencias contra las mujeres frente a la coyuntura del COVID-19. En el mes de mayo, la Bancada para la Equidad de La Mujer, el Sistema Distrital de Cuidado y Eliminación de Todas las Violencias Basadas en Género; decidió no sesionar por el debate llevado a cabo por las discusiones y debates llevados frente al Plan Distrital de Desarrollo. Sin embargo, se coordinaron reuniones con la mayoria de las bancadas del concejo en el que se encontraban las mujeres del Concejo presentes. El 18 de junio sesionó la Bancada para la Equidad De La Mujer, el Sistema Distrital de Cuidado y Eliminación de Todas las Violencias Basadas En Género con el objetivo de hacer seguimiento al control político a la Secretaría de la Mujer respecto a las acciones tomadas para la eliminación de violencias contra las mujeres frente a la coyuntura del COVID-19.
Durante los meses de julio y septiembre la Secretaría Distrital de la Mujer  se reunió con la Bancada Bancada informal de mujeres del Concejo de Bogotá (Bancada para la Equidad De La Mujer, el Sistema Distrital de Cuidado y Eliminación de Todas las Violencias Basadas En Género): En julio no hubo ninguna reunión por solicitud de la Bancada. Durante el mes de agosto hubo una coordinación con la bancada para la planeación de la reunión de septiembre. En septiembre se llevó a cabo una sesión de la Bancada donde se realizó control político en atención y prevención de violencias contra las mujeres y alcance del Sistema Distrital de Cuidado. 
</t>
    </r>
    <r>
      <rPr>
        <sz val="10"/>
        <color indexed="30"/>
        <rFont val="Times New Roman"/>
        <family val="1"/>
      </rPr>
      <t xml:space="preserve">Durante los meses de octubre noviembre y diciembre la Secretaría Distrital de la Mujer  realizó actividades con la Bancada Bancada informal de mujeres del Concejo de Bogotá (Bancada para la Equidad De La Mujer, el Sistema Distrital de Cuidado y Eliminación de Todas las Violencias Basadas En Género):  El 9 de octubre coordino e informó a la bancada sobre los acuerdos con el CCM. El 11 de  noviembre, se presentó la Presentación Caja de Herramientas a la Bancada para la Equidad de la Mujer. En el mes de diciembre no se requirieron actividades con la Bancada de la Mujer, toda vez que la Caja de Herramientas final se le presento al Concejo de Bogotá en pleno. </t>
    </r>
  </si>
  <si>
    <t>Fortalecer técnicamente 2 instancias del nivel Distrital (Consejo Territorial de Planeación del Distrito - CTPD / Consejo Distrital de Política Social - CDPS), para el posicionamiento de la agenda de los derechos de las mujeres.</t>
  </si>
  <si>
    <t>Acompañadas técnicamente 2 instancias para el posicionamiento de la agenda de los derechos de las mujeres en las instancias y entidades distritales competentes.</t>
  </si>
  <si>
    <t xml:space="preserve">Construcción,  implementación  y seguimiento de acuerdos de trabajo. </t>
  </si>
  <si>
    <t>Plan Estratégico Entidad-PEE</t>
  </si>
  <si>
    <t>Acciones para acompañamiento técnico</t>
  </si>
  <si>
    <t>(N° de acciones realizadas / N° de acciones programadas)*100</t>
  </si>
  <si>
    <t xml:space="preserve">Instancias acompañadas  </t>
  </si>
  <si>
    <t>Planes, acuerdos, actas y documentos asociados al acompañamiento técnico.</t>
  </si>
  <si>
    <t>10 actividades (5 por cada instancia)</t>
  </si>
  <si>
    <r>
      <t xml:space="preserve">En el marco del fortalecimiento técnico a las instancias que se acompañan desde la SPI para el posicionamiento de la agenda de los derechos de las mujeres; se proyecta un documento conceptual preliminar que contiene el análisis del PDD "Un nuevo contrato social y ambiental para la Bogotá del siglo XXI"; el documento mencionado tiene como fin acercár a las instancias acompañadas con los propósitos del PDD y su relación con los derechos de las mujeres.
</t>
    </r>
    <r>
      <rPr>
        <b/>
        <sz val="10"/>
        <rFont val="Times New Roman"/>
        <family val="1"/>
      </rPr>
      <t xml:space="preserve">CTPD - Consejo Territorial de Planeación del Distrito: </t>
    </r>
    <r>
      <rPr>
        <sz val="10"/>
        <rFont val="Times New Roman"/>
        <family val="1"/>
      </rPr>
      <t xml:space="preserve">CTPD- Consejo Territorial de Planeación Distrital: Se proyectó un documento conceptual que contiene el análisis del PDD "Un nuevo contrato social y ambiental para la Bogotá del siglo XXI". El documento tiene como fin acercar a las instancias acompañadas con los propósitos del PDD y su relación con los derechos de las mujeres.
Se elaboró una matriz y un mapa conceptual del Proyecto de acuerdo del PDD "Un Nuevo Contrato Social y Ambiental para la Bogotá del Siglo XXI". Este mapa permite tener una mirada global de lo que contiene el Plan en términos de propósitos, logros, programas estratégicos, programas generales, indicadores, metas y presupuesto. Por lo tanto, es un insumo primordial para que las mujeres pueden conocer y reflexionar sobre el Plan y hacer observaciones y recomendaciones sobre el mismo. Estos insumos fueron enviados al sector mujeres dentro del CTPD.
Se hizo la caracterización de la instancia y la propuesta del plan de fortalecimiento, según lo establecido en el procedimiento establecido para el fortalecimiento de la participación de las mujeres en instancias y procesos organizativos del Distrito Capital. También se diseñó y se hizo envío de un formulario para aplicar una encuesta a las 37 mujeres del CTPD.  Con la información recolectada, se realizó el documento de caracterización de la instancia, el cual contiene 6 capítulos: 1. Introducción. 2. ¿Qué es el CTPD? 3. Representantes de mujeres dentro del CTPD. 4. Caracterización de mujeres que participan en el CTPD. 5. Propuestas de fortalecimiento. 6. Bibliografía. 6. Anexos. Asimismo, se elaboró una informe síntesis con los resultados de dicha caracterización para ser compartido con las consejeras territoriales. Dicho informe contiene la propuesta del plan de fortalecimiento que surge tras un análisis de la caracterización. 
Por otro lado, y considerando que una de las representantes por las organizaciones sociales de mujeres presentó su renuncia al CTPD, se inició el proceso eleccionario para elegir una nueva consejera territorial. 
Para iniciar este proceso, se convocó a una reunión a la secretaría técnica de la instancia para conocer cómo se debe realizar la elección respetando los protocolos y documentos normativos al respecto. Seguidamente se elaboró un plan de trabajo a 3 meses en donde se define cronológicamente las siguientes actividades: 1. Definir plataforma y estrategia de votaciones. 2. Aprobación Consejo Consultivo de Mujeres. 3. Convocatoria. 4. Publicación del proceso eleccionario. 5. Proceso de inscripción. 6. Asamblea de elecciones. 7. Designación de la ganadora. Dicho plan de trabajo fue aprobado por el Consejo Consultivo de Mujeres en la mesa plenaria de septiembre. 
Se avanzó en el proceso eleccionario para elegir democráticamente una mujer que represente las organizaciones de mujeres en la instancia. Para lo cual, se realizaron tres mesas de trabajo con el equipo de sistemas de la Oficina Asesora de Planeación para el diseño y construcción de una plataforma de votación virtual, además se trabajó mancomunadamente con el equipo de la Oficina Asesora de Comunicaciones para crear una estrategia de divulgación y convocatoria del proceso eleccionario y se socializó en 14 Comités Operativos Locales de Mujer y Género la metodología y los requisitos para que las organizaciones de mujeres participen como votantes y postulen candidatas al Consejo Territorial de Planeación Distrital. 
También se generó una articulación exitosa con la Personería de Bogotá, la Veeduría Distrital y la MOE. Por otro lado, se construyó la primera versión del documento técnico que presenta los lineamientos para fortalecer las capacidades ciudadanas de los y las consejeras territoriales, desde los enfoques de derechos de las mujeres, de género y diferencial. El documento está organizado en 4 secciones. En la primera se hizo un diagnóstico inicial en donde se identifican necesidades, fortalezas, barreras, intereses y conocimientos de las consejeras territoriales. En la segunda, se definieron cuáles y por qué son las capacidades ciudadanas que deben ser fortalecidas. En la tercera, se propuso el plan de trabajo, con objetivos, líneas de acción y acciones y finaliza con la bibliografía consultada.
En diciembre se hizo una reunión de balance de lo realizado por parte del equipo de participación ciudadana y corresponsabilidad responsable del tema, en la cual se precisa que el proceso de elección de la representante del sector mujeres ante el CTPD se deja para enero de 2021. De igual forma, en este periodo se deberá llevar a cabo la estrategia de comunicación para la convocatoria de las organizaciones de mujeres y se publicará en la página Web de la entidad el ABC del proceso de elección. Igualmente, se hizo el informe anual de seguimiento a la instancia, según se establece en el respectivo procedimiento.
</t>
    </r>
    <r>
      <rPr>
        <b/>
        <sz val="10"/>
        <rFont val="Times New Roman"/>
        <family val="1"/>
      </rPr>
      <t>CDPS - Consejo Distrital de Política Social:</t>
    </r>
    <r>
      <rPr>
        <sz val="10"/>
        <rFont val="Times New Roman"/>
        <family val="1"/>
      </rPr>
      <t xml:space="preserve"> Se participó en el encuentro dirigido por la Secretaría Distrital de Integración Social, con el fin de realizar talleres preparatorios previos al Consejo Distrital de Política Social el día 17 de junio en horas de la mañana .
Durante el tercer trimestre inició el acompañamiento a la instancia denominada </t>
    </r>
    <r>
      <rPr>
        <b/>
        <sz val="10"/>
        <rFont val="Times New Roman"/>
        <family val="1"/>
      </rPr>
      <t>Subcomisión de género, mesa del Decreto 563 en torno a la movilización social del 21N de 2019</t>
    </r>
    <r>
      <rPr>
        <sz val="10"/>
        <rFont val="Times New Roman"/>
        <family val="1"/>
      </rPr>
      <t>, se convocó desde Secretaría de Gobierno Distrital a reunión el día 18 de septiembre de 2020, con el fin de resaltar la importancia de la instalación, dialogo y construcción de la mesa en torno a la movilización social programada para el  21 de septiembre; esta mesa fortalece el escenario bajo el reconocimiento de la necesaria amplitud y actualización del protocolo que tiene la movilización social, se propone realizar un reglamento de funcionamiento con el fin de darle operatividad y organización a la Mesa del Decreto 563, reglamento que debe ser concertado conjuntamente con los participantes de la mesa, se reconocen las tensiones que pueden existir en la movilización programada del 21 de septiembre, pero se señala la importancia de llegar acuerdos sensatos para garantizar el derecho a la protesta y el derecho a la vida de todos y todas que se encuentran en terreno. Una segunda jornada de la mesa del decreto 563 en torno a la movilización social del 21N de 2019, con el fin de informar y  dar avances de las jornadas de protesta de la jornada del 21 de septiembre y establecer esta mesa para que se realice una vez al mes cada martes de la ultima semana.</t>
    </r>
  </si>
  <si>
    <t>Agendar y convocar trimestralmente la participación en una de las sesiones de los COLMYG y/o CLM para la presentación del informe del CCM, propendiendo por la articulación entre las instancias de participación.</t>
  </si>
  <si>
    <t>Socializado un informe de las acciones adelantadas por el CCM en los COLMYG y/o CLM.</t>
  </si>
  <si>
    <t>Articulación entre instancias locales y distritales de participación de las mujeres</t>
  </si>
  <si>
    <t>Dirección de Territorialización de Derechos y Participación</t>
  </si>
  <si>
    <t>Convocatorias y agendamiento realizadas al CCM para asistir a las sesiones de COLMYG y/o CLM.</t>
  </si>
  <si>
    <t xml:space="preserve">No. convocatorias y agendamientos realizados / No. convocatorias y agendamientos programados
</t>
  </si>
  <si>
    <t>Numero de sesiones realizadas de los COLMYG y/o CLM para socializar las acciones del CCM</t>
  </si>
  <si>
    <t>Actas reuniones internas y externas</t>
  </si>
  <si>
    <t>19 convocatorias por trimestre</t>
  </si>
  <si>
    <r>
      <t xml:space="preserve">Primer trimestre: a continuación se detalla la convocatoria realizada por las CIOM y la participación de las Consejeras en los espacios:
*En 16 COLMYG y CLM (Usaquén, Chapinero, Santa fe, San Cristóbal, Usme, Tunjuelito, Bosa, Kennedy, Fontibón, Engativá, Suba, Teusaquillo, Los Mártires, La Candelaria, Rafael Uribe y Ciudad Bolívar) se realizó la convocatoria a la consejera consultiva. 
*En 11 COLMYG Y CLM (Usaquén, Chapinero, Santa fe, San Cristóbal, Bosa, Kennedy, Fontibón, Engativá, Suba, Teusaquillo y Ciudad Bolívar) se realizó la intervención para presentar el informe del CCM.  
Segundo trimestre: a continuación se detalla la convocatoria realizada por las CIOM y la participación de las Consejeras en los espacios:
*En 19 COLMYG y CLM  se realizó la convocatoria a la consejera consultiva, exceptuando el Consejo Local de Mujeres de Sumapaz quienes desde su autonomía no han convocado a la representante del CCM. Sin embargo, la referente ha informado a la Secretaría Técnica del Consejo Consultivo y ha dialogado con la presidenta de esta instancia Yudy Villalva y le ha informado la importancia de la participación de la Consejera.
*En 15 COLMYG Y CLM se logró la intervención de las Consultivas para presentar el informe del CCM. La localidades donde no se logró su participación fueron: Sumpaz, Rafael Uribe Uribe, Los Mártires, Usme y San Cristóbal
Tercer Trimestre: a continuación se detalla la convocatoria realizada por las CIOM y la participación de las Consejeras en los espacios:
*En 19 COLMYG y CLM  se realizó la convocatoria a la consejera consultiva, exceptuando el Consejo Local de Mujeres de Sumapaz quienes desde su autonomía no han convocado a la representante del CCM. Sin embargo, la referente ha informado a la Secretaría Técnica del Consejo Consultivo y ha dialogado con la presidenta de esta instancia Yudy Villalva y le ha informado la importancia de la participación de la Consejera.
*En 15 COLMYG Y CLM se logró la intervención de las Consultivas para presentar el informe del CCM. La localidades donde no se logró su participación fueron: Sumapaz, Antonio Nariño, Los Mártires, Fontibón y Usme. Algunas no han podido participar por falta de medios tecnológicos y situaciones personales y se ha informado a la Secretaría Técnica del CCM. 
</t>
    </r>
    <r>
      <rPr>
        <sz val="10"/>
        <color indexed="30"/>
        <rFont val="Times New Roman"/>
        <family val="1"/>
      </rPr>
      <t>Cuarto Trimestre: a continuación, se detalla la convocatoria realizada por las CIOM y la participación de las Consejeras en los espacios:
*En 19 COLMYG y CLM se realizó la convocatoria a la consejera consultiva, exceptuando la localidad de Sumapaz, donde la consultiva por la localidad renunció, la referente de la CIOM informó al Consejo Local de Mujeres de la localidad sobre la importancia de invitar al CCM a una de las sesiones del consejo, con el fin de socializar información sobre las acciones adelantadas por dicha instancia, el Consejo indicó que desde su autonomía revisaría la posibilidad de realizar la respectiva invitación, sin embargo esta no se realizó.
*En 18 COLMYG Y CLM se logró la intervención de alguna representante del Consejo Consultivo de Mujeres, para presentar el informe de la instancia. Las localidades donde no se logró su participación fueron Usme, donde es importante resaltar que la consejera territorial perdió su curul, la referente de la CIOM de la localidad se comunicó con la secretaria del CCM solicitando delegar la participación de alguna consejera y la respuesta fue que debe participar alguna de las 2 que se encuentran activas, sin embargo, ninguna de ellas se conecta a la sesión a pesar de ser convocadas.</t>
    </r>
  </si>
  <si>
    <t>En la localidad de Usme se tuvo en cuenta la respuesta del Consejo Consultivo al COLMYG ante la solicitud de la delegación dado que ninguna de las consejeras asiste al COLMYG y por eso se insistió la convocatoria de las consejeras electas. A pesar de la insistencia no asistieron. Esta misma situación se presenta en la Localidad de Rafael Uribe Uribe.
La dificultad de acceso a medios virtuales de comunicación por parte de las consultivas de Los Mártires y San Cristóbal, impidieron su participación, sin desconocer que las consultivas han manifestado su gran interés en participar.
Y es de resaltar que la consultiva de la Localidad de Fontibón tiene dificultades de conectividad virtual, sin embargo, ha logrado remitir informe y socializar información mediante llamadas telefónicas.</t>
  </si>
  <si>
    <t xml:space="preserve">Desde la Dirección de Territorialización se continuará con el proceso de convocatoria; de igual forma se espera que con el apoyo de la profesional apoyo técnico para el CCM de la Subsecretaría de Políticas de Igualdad se pueda articular alguna acción para lograr la participación de una delegada del CCM a los COLMYG y CLM, pues a pesar de tener consultivas algunas no asisten a los espacios. </t>
  </si>
  <si>
    <t>Fortalecer la participación y representación de mujeres en sus diferencias y diversidad en 8 procesos organizativos, para que incidan en el posicionamiento de la agenda de sus derechos.</t>
  </si>
  <si>
    <t>Fortalecida la capacidad de incidencia de las mujeres en sus diferencias y diversidad para el posicionamiento de la agenda de sus derechos en instancias de decisión social y política</t>
  </si>
  <si>
    <t>Caracterización de los procesos organizativos y de la participación y representación de las mujeres.</t>
  </si>
  <si>
    <t>Dirección de Enfoque Diferencial</t>
  </si>
  <si>
    <t xml:space="preserve">Caracterizaciones de los procesos organizativos a fortalecer </t>
  </si>
  <si>
    <t>N° de caracterizaciones realizadas</t>
  </si>
  <si>
    <t xml:space="preserve">Caracterizaciones </t>
  </si>
  <si>
    <t>Evidencias de las reuniones, fichas de caracterización de los procesos organizativos y de la participación y representación de las mujeres diligenciadas y documentos de caracterización elaborados.</t>
  </si>
  <si>
    <t>1 Caracterización</t>
  </si>
  <si>
    <t>Durante el presente trimestre se realizó la identificación de los procesos organizativos de mujeres diversas a fortalecer en el año 2020. Para la presente vigencia, la Dirección de Enfoque Diferencial, fortalecerá a nueve (9) organizaciones de mujeres diversas, entre las que se encuentran: dos de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jóvenes - (4) Mesa Distrital de Mujeres Grafiteras,  Mujeres lesbianas y bisexuales - (5) Mesa de trabajo de mujeres lesbianas y bisexuales de Bogotá , Mujeres negras y afrocolombianas (6) - Asociación Nacional Renacer Afrocolombiano,  Mujeres campesinas y rurales (7) - Unidad Productiva Campesina Familiar “El Fresán”, Mujeres Indígenas (8) Consejería Distrital de Mujeres Indígenas --- Mujeres transgénero - (9) Grupo de Acción y Apoyo a Personas con Experiencia de Vida Trans. Así mismo, se propuso la realización de (1) documento de caracterización, que contendrá una georreferenciación de los procesos organizativos de mujeres en sus diferencias y diversidades, donde se identificaran otras organizaciones con los cuales la Dirección de Enfoque Diferencial ha realizado acompañamiento, y se incluirán las caracterizaciones de los procesos organizativos mujeres diversas priorizados para el acompañamiento en el presente año. Este documento se articulará para su desarrollo con la Dirección de gestión de conocimiento de la SDMujer. En razón a lo anterior, la entrega final se programó para el último trimestre del año. Entre los avances reportados para la construcción del documento se encuentran: 
Mujeres con discapacidad y cuidadoras: - (1) Mesa Distrital de Mujeres de mujeres con discapacidad y cuidadoras de personas con discapacidad (reunión con la organización con objetivo del fortalecimiento y realizar la identificación de temas a fortalecer), Mujeres adultas y mayores - (2) Ruta pacifica de las mujeres Bogotá (Reunión de socialización con las mujeres pertenecientes al proceso sobre objetivo del fortalecimiento y gestión para ayuda humanitaria  debido a la situación de calamidad pública por el COVID 19  , Mujeres jóvenes - (3) Mesa Distrital de Mujeres Grafiteras (reunión con la organización con objetivo del fortalecimiento y realizar la identificación de temas a fortalecer,  , Mujeres negras y afrocolombianas (4) - Asociación Nacional Renacer Afrocolombiano, (Reunión con las mujeres pertenecientes al proceso organizativo para socializar el objetivo del fortalecimiento y realizar la identificación de temas a fortalecer)  Mujeres campesinas y rurales (5) - Unidad Productiva Campesina Familiar “El Fresán” de la , vereda Santa Rosa de Ciudad Bolívar ( Reunión de socialización con las mujeres pertenecientes al proceso sobre objetivo del fortalecimiento, aplicación de instrumentos de entrada  e instrumento de caracterización del proceso organizativo, como la realización de los documentos de análisis de los mismos.  Mujeres Indígenas (6) Consejería Distrital de Mujeres Indígenas (Reunión de socialización con las mujeres pertenecientes al proceso sobre objetivo del fortalecimiento, aplicación de instrumento caracterización del proceso organizativo y realización del documentos de análisis del mismo. 
Durante el segundo trimestre se realizó la implementación de los instrumentos propuesto para la caracterización de los procesos organizativos de las mujeres en sus diferencias y diversidades. Como resultado se cuenta con nueve (9) documentos de caracterización que identifican las dinámicas de participación y representación de los procesos organizativos para el posicionamiento de la agenda de sus derechos. Entre las organizaciones caracterizadas se encuentran: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jóvenes - (4) Mesa Distrital de Mujeres Grafiteras,  Mujeres lesbianas y bisexuales - (5) Mesa de trabajo de mujeres lesbianas y bisexuales de Bogotá , Mujeres negras y afrocolombianas (6) - Asociación Nacional Renacer Afrocolombiano,  Mujeres campesinas y rurales (7) - Unidad Productiva Campesina Familiar “El Fresán”, Mujeres Indígenas (8) Consejería Distrital de Mujeres Indígenas --- Mujeres transgénero - (9) Grupo de Acción y Apoyo a Personas con Experiencia de Vida Trans.</t>
  </si>
  <si>
    <t>No se ha podido iniciar los procesos de fortalecimiento en sectores como el de mujeres lesbianas – bisexuales y mujeres transgénero. Así mismo algunas reuniones propuestas se han tenido que aplazar indefinidamente, debido a las dificultades  asociadas a la situación de calamidad pública debido a COVID 19 y atención de lineamientos establecidos en el Decreto 081 del 11 de marzo de 2020 “Por el cual adoptan medidas sanitarias y acciones transitorias de policía para la preservación de la vida y mitigación del riesgo con ocasión de la situación epidemiológica causada por el Coronavirus (COVID-19) en Bogotá D.C. y se dictan otras disposiciones”, el Decreto 087 del 16 de marzo de 2020 “Por el cual se declara la calamidad pública con ocasión de la situación epidemiológica causada por el Coronavirus (COVID-19) en Bogotá D.C.” y el Decreto 090 del 19 de marzo de 2020 “Por el cual se adoptan medidas transitorias para garantizar el orden público en el Distrito Capital, con ocasión de la declaratoria de calamidad pública efectuada mediante Decreto Distrital 087 del 2020”.</t>
  </si>
  <si>
    <t xml:space="preserve">Es preciso como equipo buscar estrategias para realizar los procesos de fortalecimiento a organizaciones a través de contacto telefónico y en los casos que se puedan de manera virtual. Lo anterior, responderá a las posibilidades materiales, de acceso y de conocimiento que tengan las mujeres de los procesos organizativos a fortalecer. Sin embargo dependerá de la disposición de los procesos organizativos en participar de las diferentes actividades por estos medios tecnológicos. 
Así mismo se acordó con las referentes de la Dirección de Enfoque Diferencial, que se irían desarrollando avances en el documento de georreferenciación mediante caracterizaciones vías telefónicas o correos eléctricos ( dependiente los casos). En las semanas que no se puedan tener reuniones presenciales con los diferentes procesos. 
</t>
  </si>
  <si>
    <t>Identificación de los conocimientos, percepciones y prácticas de las mujeres en sus diferencias y diversidad sobre la participación y representación e identificación de necesidades de asistencia técnica en estos temas.</t>
  </si>
  <si>
    <t>Documentos de análisis de conocimientos, percepciones y prácticas de las mujeres</t>
  </si>
  <si>
    <t>No. de documentos de análisis realizados</t>
  </si>
  <si>
    <t>Documentos de análisis</t>
  </si>
  <si>
    <t>Evidencias de las reuniones, instrumentos de entrada aplicados y documentos de análisis elaborados.</t>
  </si>
  <si>
    <t>9 documentos de análisis</t>
  </si>
  <si>
    <t xml:space="preserve">Actividad no programada para el primer trimestre
Durante el presente trimestre se realizó la implementación de los instrumentos de entrada a los procesos organizativos con el fin  de identificar los conocimientos, percepciones y prácticas de las mujeres en sus diferencias y diversidades en relación con la participación y representación de las mujeres, así como identificar las necesidades de asistencia técnica.                                                                                                                                                                                                                                        
Como resultado, la Dirección de Enfoque Diferencial a la fecha cuenta con ocho (8) documentos de análisis de conocimientos, percepciones y prácticas de las mujeres dentro los siguientes procesos organizativos, dentro de los que se encuentran,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jóvenes - (4) Mesa Distrital de Mujeres Grafiteras,  Mujeres lesbianas y bisexuales - (5) Mesa de trabajo de mujeres lesbianas y bisexuales de Bogotá , Mujeres negras y afrocolombianas (6) - Asociación Nacional Renacer Afrocolombiano,  Mujeres campesinas y rurales (7) - Unidad Productiva Campesina Familiar “El Fresán”, Mujeres Indígenas (8) Consejería Distrital de Mujeres Indígenas. </t>
  </si>
  <si>
    <t>En el tercer trimestre  se identificó que el proceso de fortalecimiento no va a continuar, el colectivo de con Mujeres transgénero – Grupo de Acción y Apoyo a Personas con Experiencia de Vida Trans debido a las dificultades que han tenido con la institucionalidad, que se expresadas en lo siguiente: 1.Medida Pico y Género, 2.Muerte de Alejandra Monocuco por presunta discriminación y falta de atención adecuada de parte de la Secretaría Distrital de Salud y demás entidades que garantizan los derechos de la población de mujeres transgénero y 3.Ataques y violencias policiales a mujeres transgénero que realizaban actividades sexuales en el barrio Santafé.</t>
  </si>
  <si>
    <t>Concertación del plan de fortalecimiento de la participación y representación.</t>
  </si>
  <si>
    <t>Porcentaje de acciones de fortalecimiento implementadas</t>
  </si>
  <si>
    <t>No. de acciones de fortalecimiento implementadas / No. de acciones a implementar</t>
  </si>
  <si>
    <t>Acciones de fortalecimiento</t>
  </si>
  <si>
    <t xml:space="preserve">Evidencias de las reuniones, planes de fortalecimiento concertados, registro fotográfico de las acciones, metodologías y documentos de asistencia técnica y sensibilización, instrumentos de salida aplicados y documentos de análisis de evaluación del fortalecimiento elaborados.   </t>
  </si>
  <si>
    <t>Depende de la concertación realizada en primer trimestre 2019 (en la vigencia anterior en promedio se concertaron 127 acciones con 12  organizaciones que se fortalecieron el año pasado)</t>
  </si>
  <si>
    <r>
      <t xml:space="preserve">Actividad no programada para el primer trimestre
Durante el segundo trimestre se realizó la implementación de los instrumentos de entrada a los procesos organizativos con el fin  de identificar los conocimientos, percepciones y prácticas de las mujeres en sus diferencias y diversidades en relación con la participación y representación de las mujeres, así como identificar las necesidades de asistencia técnica.                                                                                                                                                                                                                                        
Como resultado, la Dirección de Enfoque Diferencial a la fecha cuenta con ocho (8) documentos de análisis de conocimientos, percepciones y prácticas de las mujeres dentro los siguientes procesos organizativos, dentro de los que se encuentran,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jóvenes - (4) Mesa Distrital de Mujeres Grafiteras,  Mujeres lesbianas y bisexuales - (5) Mesa de trabajo de mujeres lesbianas y bisexuales de Bogotá , Mujeres negras y afrocolombianas (6) - Asociación Nacional Renacer Afrocolombiano,  Mujeres campesinas y rurales (7) - Unidad Productiva Campesina Familiar “El Fresán”, Mujeres Indígenas (8) Consejería Distrital de Mujeres Indígenas. 
En el tercer trimestre se avanzó en la concertación e implementación  de 8 planes de fortalecimiento de los siguientes procesos organizativos: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lesbianas y bisexuales - (4) Mesa de trabajo de mujeres lesbianas y bisexuales de Bogotá , Mujeres negras y afrocolombianas (5) - Asociación Nacional Renacer Afrocolombiano,  Mujeres campesinas y rurales (6) - Unidad Productiva Campesina Familiar “El Fresán”, (7) Mujeres jóvenes – Mesa Distrital de Mujeres Grafiteras,(8) Mujeres indígenas- Consejería Distrital de Mujeres Indígenas. Hasta el momento se han concertado 57 acciones dentro de todos los planes de fortalecimiento, entre las cuales se encuentran  procesos de sensibilización sobre el derecho a la participación y representación de las mujeres, acompañamiento en la movilización social de los procesos organizativos, asesoría técnica para el fortalecimiento de las capacidades de las mujeres para el posicionamiento de sus derechos, acompañamiento a en espacios de visibilización e incidencia social, encuentros de experiencias de saberes desde las mujeres diversas y asistencia técnica en el fortalecimiento de capacidades para las mujeres y apoyo en estrategias de comunicación y difusión.
</t>
    </r>
    <r>
      <rPr>
        <sz val="10"/>
        <color indexed="30"/>
        <rFont val="Times New Roman"/>
        <family val="1"/>
      </rPr>
      <t xml:space="preserve">
El cuarto trimestre (octubre a diciembre) se realizó cumplimiento a 7 planes de fortalecimiento de los siguientes procesos organizativos: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Campesinas y Rurales (4) Asociación campesina Familiar “El Fresán”; Mujeres jóvenes – (5) Mesa Distrital de Mujeres Grafiteras; Mujeres indígenas-(6) Consejería Distrital de Mujeres Indígenas y Mujeres afrodescendientes, (7)Asociación Nacional Renacer Afrocolombiano. 
Para el cuarto trimestre se finalizó con 53 acciones con un nivel de cumplimiento de 81%  de las 7 organizaciones fortalecidas por la Dirección de Enfoque Diferencial dando cumplimiento al proceso estipulado por la SDMujer. Se concertaron 66 acciones de  los 9 procesos de los cuales no se cumplieron con 13 acciones no se realizaron 8 de  Mujeres Lesbianas y Bisexuales 1 Mujeres Indigenas, 4 de mujeres afrodescendientes. Para dar cumplimiento se realizaron 7 documentos de instrumentos de salida. 
</t>
    </r>
  </si>
  <si>
    <t xml:space="preserve">Durante el cuarto trimestre se identificaron dificultades con el proceso de fortalecimiento de Mujeres lesbianas y bisexuales - Mesa de trabajo de mujeres lesbianas y bisexuales de Bogotá. Estas dificultades se presentaron debido al cambio de referente por el cual las mujeres participantes en el proceso de fortalecimiento enunciaron no querer seguir, ya que se desconocio el trabajo historico que se habia realizado con la referente anterior. </t>
  </si>
  <si>
    <t>Implementación del plan de fortalecimiento.</t>
  </si>
  <si>
    <t>Desarrollo de capacidades de actores sociales e institucionales a fin de desnaturalizar los roles hegemónicos de género en lo cotidiano</t>
  </si>
  <si>
    <t>Formular 1 Plan Institucional de Participación Ciudadana de las Mujeres - PIPCM.</t>
  </si>
  <si>
    <t>Formulado y adoptado el Plan Institucional de Participación Ciudadana de las Mujeres.</t>
  </si>
  <si>
    <t>Formular y adoptar el PIPCM.</t>
  </si>
  <si>
    <t xml:space="preserve">Subsecretaría de Políticas de Igualdad
</t>
  </si>
  <si>
    <t>PIPCM
PAAC
Plan Estratégico Entidad -PEE</t>
  </si>
  <si>
    <t>Actividades para el formular y adoptar el Plan Institucional de Participación Ciudadana de las Mujeres - PIPCM.</t>
  </si>
  <si>
    <t>(No. de actividades realizadas / No. de actividades programadas) *100</t>
  </si>
  <si>
    <t>Plan Institucional de Participación Ciudadana de las Mujeres</t>
  </si>
  <si>
    <t>1)Documento de identificación de temas.
2)Documento de caracterización de partes interesadas. 
3) Documento de trazabilidad del Plan. 
4) Documento de formulación del Plan. 
5) Acta aprobación del Plan por parte del Comité Directivo.</t>
  </si>
  <si>
    <t>5 acciones para la formulación y adopción</t>
  </si>
  <si>
    <r>
      <t xml:space="preserve">En el primer trimestre del año se formuló el Plan Institucional de Participación Ciudadana de las Mujeres, se realizó la matriz de trazabilidad y se elaboró el documento de identificación de temas. Estos documentos fueron aprobados por el Comité Institucional de Gestión y Desempeño realizado el 27 de enero de 2020. 
Para la priorización de los temas, se aplicó un formulario en la Intranet de la Secretaría Distrital de la Mujer, del 16 de diciembre de 2019 al 15 de enero de 2020 , en el que participaron 273 mujeres de forma virtual. Las mujeres priorizaron los siguientes temas:  En el tema 1, referido a la participación en la planeación y el seguimiento a la gestión de la SDMujer se escogieron la formulación de los planes de desarrollo local y el plan de desarrollo distrital.  En el tema 2, sobre información, sensibilización, formación y capacitación para el control social y el seguimiento a la gestión de la entidad, seleccionaron el derecho a la participación y representación con equidad y los enfoques de la Política Pública de Mujeres y Equidad de Género. En el tema 3, relacionado con el reconocimiento del liderazgo de las mujeres y de sus procesos organizativos, se priorizó el fortalecimiento de los procesos organizativos locales de las mujeres en sus diferencias y diversidad. En el tema 4, sobre la estrategia de diálogo y rendición de cuentas con la ciudadanía, las mujeres priorizaron la articulación de las distintas instancias y espacios de participación de las mujeres en el marco de la implementación de la Política Pública de Mujeres y Equidad de Género (CCM-EA, COLMYG, CLM, CLSM y espacios de las mujeres en su diversidad. En el tema 5, sobre acciones de la política digital, las mujeres priorizaron el fortalecimiento de las capacidades de las ciudadanas en gestión de la tecnología e información. 
Durante el segundo trimestre, en el Comité Institucional de Gestión y Desempeño efectuado de forma virtual el 8 de junio, se aprobó el documento de caracterización de partes interesadas en el Plan Institucional de Participación Ciudadana de las Mujeres de la Secretaría Distrital de la Mujer
</t>
    </r>
    <r>
      <rPr>
        <b/>
        <sz val="10"/>
        <color indexed="30"/>
        <rFont val="Times New Roman"/>
        <family val="1"/>
      </rPr>
      <t>Actividad cumplida en el primer semestre del año.</t>
    </r>
  </si>
  <si>
    <t>A 31 de diciembre 25 mujeres han sido informadas en control social.</t>
  </si>
  <si>
    <t>Informadas 25 mujeres en control social.</t>
  </si>
  <si>
    <t xml:space="preserve">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 </t>
  </si>
  <si>
    <t>Mujeres informadas ( hasta 16 horas)</t>
  </si>
  <si>
    <t>(Total de mujeres informadas /Total de mujeres programadas)*100</t>
  </si>
  <si>
    <t>Mujeres informadas (16 horas)</t>
  </si>
  <si>
    <t xml:space="preserve">Pieza comunicativa convocatoria y proceso de inscripción; metodologías e instrumentos; contenido de las presentaciones; evidencias internas y/o externas; evaluación de percepción. </t>
  </si>
  <si>
    <t>5 actividades para realizar el proceso de información</t>
  </si>
  <si>
    <r>
      <t xml:space="preserve">Durante el mes de marzo se inició la elaboración de los insumos necesarios para el desarrollo de la sensibilización sobre "Control social a la gestión pública y participación ciudadana", por medio de la realización de lo siguiente: 1. Pieza de convocatoria. 2. Formulario de inscripción. 3. Actualización y ajuste de presentaciones.
Durante los meses de abril, mayo y junio se trabajó en el diseño metodológico y conceptual del curso en Control Social para ser desarrollado de forma virtual, considerando la actual coyuntura causada por el COVID-19. Específicamente se construyeron los siguientes insumos para la realización virtual del curso: 1. Presentación en Power Point sobre participación política de las mujeres. 2. Presentación en Power Point sobre la ley 1775 de 2015: estatuto de participación democrática en Colombia. 3. Instrumento de entrada y de salida: herramienta que permite conocer los impactos del curso por medio de la evaluación de nuevos conocimientos en las mujeres. 4. Documento con distintos recursos digitales como videos, conferencias, entrevistas, artículos, documentales, entre otros, referentes al tema de control social y participación ciudadana. 5. Presentación en Power Point "Control social a la gestión pública", 6. Actualización de la presentación en Power Point sobre "Indicadores de género".
En el tercer trimestre, se realizó la convocatoria a través de las redes sociales de la Secretaría Distrital de la Mujer y se inscribieron 338 mujeres. De otra parte, junto con la Dirección de Gestión del Conocimiento se adaptó el diseño metodológico para la virtualización de los seis módulos previstos a través de Classroom.  Los módulos son: 1) Participación y representación social y política de las mujeres. 2. Formulación de agendas de los derechos de las mujeres y barreras institucionales y culturales para el derecho a la participación y representación. 3. Participación y representación en el marco de la Política Pública de Mujeres y Equidad de Género. 4. Rendición de cuentas a la ciudadanía. 5. Control social a la gestión pública y veeduría ciudadana. 6. Caso exitoso de seguimiento a la Política Pública: Consejo Consultivo de Mujeres. Se diligenció la matriz de estructura de los dos primeros módulos del curso y se realizó el guión del primer módulo.
</t>
    </r>
    <r>
      <rPr>
        <sz val="10"/>
        <color indexed="30"/>
        <rFont val="Times New Roman"/>
        <family val="1"/>
      </rPr>
      <t>Para el IV Trimestre 125 Mujeres fueron informadas en el derecho a la participación, representación y en control social para el curso que realizó la Subsecretaría de Políticas de Igualdad denominado: control social a la gestión publica con enfoque de género.</t>
    </r>
  </si>
  <si>
    <t>Debido a la emergencia sanitaria que afronta la ciudad, no será posible realizar el proceso de información de forma presencial.</t>
  </si>
  <si>
    <t xml:space="preserve">Se hará el ajuste a la formulación de la meta, resultado esperado de la meta, acividades, indicador y fuentes de verificación de la meta para especificar que esta se llevará a cabo de forma virtual y no presencial. </t>
  </si>
  <si>
    <t>A 31 de diciembre 25 mujeres han sido informadas sobre los enfoques de la Política Pública de Mujeres y Equidad de Género.</t>
  </si>
  <si>
    <t>Informadas 25  mujeres sobre los enfoques de la Política Pública de Mujeres y Equidad de Género de Bogotá D.C.</t>
  </si>
  <si>
    <r>
      <t xml:space="preserve">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t>
    </r>
    <r>
      <rPr>
        <b/>
        <sz val="10"/>
        <rFont val="Times New Roman"/>
        <family val="1"/>
      </rPr>
      <t>4) Convocar, concertar e implementar y/o con las mujeres del CCM, Comités o Consejos Operativos Locales de Mujer y Género, y de las localidades en apoyo de la Subsecretaría de Políticas de Igualdad, la o las jornadas de información con una intensidad horaria hasta de 16 horas.</t>
    </r>
    <r>
      <rPr>
        <sz val="10"/>
        <rFont val="Times New Roman"/>
        <family val="1"/>
      </rPr>
      <t xml:space="preserve">
5) Diseñar e implementar el instrumento de evaluación de percepción del proceso de información.</t>
    </r>
  </si>
  <si>
    <t>Dirección de Derechos y Diseño de Política</t>
  </si>
  <si>
    <r>
      <t xml:space="preserve">Actividad no programada para el primer trimestre
Durante el mes de mayo es diseñada, revisada y aprobada por la Dirección de Derechos y Diseño de Política  la Ficha de Talleres y Sensibilizaciones, el objetivo de este documento es establecer un marco común en las metodologías frente a la PPMYEG. Esta ficha permite también la revisión y consolidación de materiales tales como presentaciones, videos, y podcasts que se utilizan en las actividades. Por otro lado, es diseñado el Formato de Calificación de Talleres y Sensibilizaciones, el cual se encuentra en proceso de revisión y aprobación por parte de la Dirección.
Para el tercer trimestre, se ha avanzado en el diseño del contenido metodológico sobre la Política Pública de Mujeres y Equidad de Género y sus enfoques, se cuenta con la primera versión de estos documentos los cuales están para aprobación, e implementar en el cuarto trimestre. 
</t>
    </r>
    <r>
      <rPr>
        <sz val="10"/>
        <color indexed="30"/>
        <rFont val="Times New Roman"/>
        <family val="1"/>
      </rPr>
      <t xml:space="preserve">
Para el cuarto trimestre, se realizan los respectivos preparativos para un espacio virtual de socialización sobre la PPMyEG, el cual termina siendo convocado el 9 de diciembre de 2020, este presidido por la contratista Vivian Nayibe Castro Moreno contó con una asistencia total de 59 personas.</t>
    </r>
  </si>
  <si>
    <t>A 31 de diciembre 25 mujeres han sido informadas en indicadores de género.</t>
  </si>
  <si>
    <t>Informadas 25 mujeres sobre indicadores de género del Observatorio de Mujeres y Equidad de Género.</t>
  </si>
  <si>
    <t>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t>
  </si>
  <si>
    <t xml:space="preserve"> Dirección de Gestión del Conocimiento</t>
  </si>
  <si>
    <t>Durante la vigencia 2020 se definio en el semestre de enero - junio la estructura del curso  "Introducción a los indicadores de género", la cual contemplo: 
1. Presentación y bienvenida de las participantes
2. Modulo 1. Generalidades de un indicador
3. Modulo 2. ¿Que es un indicador de género?
4. Modulo 3. Elementos para construir un indicador de género
5. Modulo 4. Conceptualizando. Espacio de retroalimentación
6. Actividad de evaluación. 
Dada la contingencia sanitaria el curso debio ser adecuado a una modalidad virtual que facilitara la interaccion con las mujeres, la inclusiòn de actividades que favorecieran los aprendizajes y estrategias de seguimiento telefonico y por correo electronico para garantizar la continuidad y sostenibilidad de las participantes en los procesos. 
Posteriormente,  se realizó el diseño del formulario de inscripción virtual para las mujeres  con un total de 299 mujeres interesadas en el curso y apertura del proceso formativo en el mes de octubre, en total se formaron 132 mujeres dando cumplimiento a la meta definida. Como parte de las lecciones aprendidas en este proceso, se encuentro que las mujeres que se inscribe a este tipo de ofertas cuentan con niveles educativos suporiores lo que exige elaborar contenidos con mayor profundidad, pero tambien, se cuenta con mujeres lideresas que encontraron en los contenidos una oportunidad de aplicabilidad en sus escenarios de participación comunitaria y politica inmediata. Dado lo anterior, se hace necesario pensar en un curso por niveles de profundizaciòn. 
Anexos: 
1. Pieza comunicativa 1
2. Pieza comunicativa 2
3. Pieza comunicativa 3
4. Publicacion redes
5.Inscripción Curso de Introducción a los Indicadores de Género
6.Links de recursos pedagógicos creados
7. Matrices de seguimiento a las mujeres
8. Evidencias de los trabajos elaborados por las participantes,</t>
  </si>
  <si>
    <t>A 31 de diciembre 25 mujeres en su diversidad han sido informadas en el derecho a la participación y representación con equidad.</t>
  </si>
  <si>
    <t xml:space="preserve">Informadas 25 mujeres en sus diferencias y diversidad en el derecho a la participación y representación con equidad. </t>
  </si>
  <si>
    <r>
      <t xml:space="preserve">'Durante el primer trimestre se realizó el ajuste y diseño de la propuesta metodológica y de contenidos del proceso de información, con base en la propuesta implementada en el 2019. Se ajustaron los instrumentos y las presentaciones de cada sesión. 
Durante el segundo trimestre, se realizó el diseño de la estrategia virtual para el desarrollo del proceso de información, el cual se realizará através de la plataforma Classroom de Google, para ello se elaboraron las presentaciones con audio de cada una de las sesiones, las actividades y foros. 
</t>
    </r>
    <r>
      <rPr>
        <sz val="10"/>
        <color indexed="30"/>
        <rFont val="Times New Roman"/>
        <family val="1"/>
      </rPr>
      <t>Durante el tercer trimestre del año se subieron a la plataforma de Google Classroom los contenidos virtuales diseñados, se elaboró el formulario de inscripción, se realizó la convocatoria a través de la página web de la entidad y sus redes sociales y se dio inicio al curso virtual. Se inscribieron en total 185 personas, 177 mujeres, 7 hombres y una persona intersexual. Se conformaron 4 grupos de capacitación y se enviaron las invitaciones para acceder al curso, logrando la aceptación de un total de 132 participantes. A la fecha se realizaron la totalidad de las actividades de los 4 módulos del curso virtual, finalizando así con el proceso de información. En total cumplieron con el mínimo de horas establecido 55 mujeres, superando en 30 la meta de 25 mujeres.</t>
    </r>
  </si>
  <si>
    <t xml:space="preserve">Socializar virtualmente los insumos necesarios para cualificar la participación de las mujeres en la construcción de los Planes de Desarrollo local
</t>
  </si>
  <si>
    <t xml:space="preserve">Las mujeres de las diferentes localidades tendrán los insumos necesarios para cualificar su participación en la construcción de los Planes de Desarrollo Local.
</t>
  </si>
  <si>
    <t>1)Diseñar la metodología del proceso de participación.
2)Informar a las mujeres sobre las líneas de inversión local y su relacionamiento con las agendas locales de mujeres, en el marco de las competencias de las Alcaldías Locales.
3)Promover la creación de comisiones de trabajo que aborden las problemáticas de las mujeres en los encuentros ciudadanos locales.
4) Acompañar técnicamente a las mujeres para que en la formulación del plan de desarrollo local se incluya la agenda de sus derechos.
5)Articular con los Consejos de Planeación Local y las Alcaldías Locales.</t>
  </si>
  <si>
    <t xml:space="preserve">Actividades realizadas para socializar insumos para la participación de las mujeres en los procesos de construcción de los PDL
</t>
  </si>
  <si>
    <t>(Número de actividades realizadas para socializar insumos para la incidencia de las mujeres en los PDL /Número de actividades programadas para socializar insumos para la incidencia de las mujeres en los PDL
)*100</t>
  </si>
  <si>
    <t>Actividades</t>
  </si>
  <si>
    <t xml:space="preserve">Propuesta metodológica.
Insumo de cruce de información entre las agendas locales de mujeres y las líneas de inversión de los FDL para la vigencia 2021 – 2024.
Evidencia de reuniones internas y externas
</t>
  </si>
  <si>
    <t>6 actividades</t>
  </si>
  <si>
    <r>
      <t xml:space="preserve">Dentro de las actividades relacionadas de esta meta está la siguiente actividad: “1)Diseñar la metodología del proceso de participación”, nos permitimos informar que durante el primer trimestre del 2020 desde la Dirección de territorialización de derechos y participación frente al proceso de formulación los planes de desarrollo Locales se  realizó reuniones preparativas con las profesionales referentas de las Casas de Igualdad de Oportunidades para las Mujeres, en la cuáles se socializó la propuesta de plan de gobierno, análisis del discurso de posesión, la propuesta programática mujeres y equidad de género y los diferentes desarrollo normativos que regulan la construcción del Plan de Desarrollo Distrital y los Planes de Desarrollo Local. Lo anterior, con el objetivo de definir acciones para las etapas de preparación y movilización de las mujeres en la participación de estos proceso de formulación participativa de los planes de desarrollo. Las reuniones se realizaron los días 10 de enero, 23 de febrero, 27 febrero y 11 de marzo.  Así mismo las referentas con el acompañamiento del equipo a la gestión local, realizaron el cruce entre las líneas de inversión local y las agendas de las mujeres y se consolidó una base de caracterización de las mujeres electas en los Consejos de Planeación Local.  
En el segundo trimestre, se realizaron las siguientes actividades: 1) Diseñar la metodología del proceso de participación Al respecto, se crea la estrategia para la participación e incidencia de las mujeres en los procesos de planeación local, la cual tiene como objetivo avanzar en el posicionamiento de las acciones priorizadas en la agenda de mujeres de la localidad en el Plan de Desarrollo Local mediante el acompañamiento técnico y fortalecimiento de conocimientos y habilidades para la participación incidente de las mujeres en los procesos de planeación local. 2)Informar a las mujeres sobre las líneas de inversión local y su relacionamiento con las agendas locales de mujeres, en el marco de las competencias de las Alcaldías Locales, en cada COLMYG y/o CLM se presentó a las mujeres la herramienta diseñada por la entidad para el cruce de acciones de la agenda local de mujeres y los conceptos de gasto mediante los cuales se podría dar respuesta a las mismas para la vigencia 2021-2024. 3)Promover la creación de comisiones de trabajo que aborden las problemáticas de las mujeres en los encuentros ciudadanos locales, en reunión con las referentes de las CIOM se dieron los lineamientos para promover el desarrollo de encuentros o pre-encuentros ciudadanos de mujeres que permitan abordar de manera específica las problemáticas de las mujeres en el marco de la construcción de cada PDL, la realización de encuentro o pre-encuentro dependerá de la dinámica establecida por el CPL de cada localidad. 4) Acompañar técnicamente a las mujeres para que en la formulación del plan de desarrollo local se incluya la agenda de sus derechos, desarrollamos procesos de formación y sensibilización con diferentes grupos de mujeres de las localidades para promover los ejercicios de participación incidente en el marco de la construcción del Plan de Desarrollo Local, mediante la participación en Encuentros Ciudadanos y Presupuestos Participativos, brindando también el apoyo necesario para la inscripción y participación en mismos. 5)Articular con los Consejos de Planeación Local y las Alcaldías Locales, como parte de la Estrategia para la participación e incidencia de las mujeres en los procesos de planeación local desarrollamos un proceso de apoyo técnico a las Alcaldías Locales en la elaboración del Plan de Desarrollo Local que permita la inclusión de los enfoques de la Política Pública de Mujeres y Equidad de Género de manera transversal en el documento, así como la incorporación de objetivos y estrategias que permitan, en el proceso de formulación de los proyectos de inversión, la realización de actividades de acuerdo a las acciones priorizadas en la agenda de mujeres de la localidad, igualmente desarrollamos procesos con las consejeras de planeación de las localidades, enfocado a brindar herramientas y conocimientos necesarios para el ejercicio que realizan como consejeras, abordando temáticas propias de la Planeación Local, herramientas para el liderazgo, construcción del PDL 2021-2024 entre otras.
</t>
    </r>
    <r>
      <rPr>
        <b/>
        <sz val="10"/>
        <rFont val="Times New Roman"/>
        <family val="1"/>
      </rPr>
      <t xml:space="preserve">En el tercer trimeste: </t>
    </r>
    <r>
      <rPr>
        <sz val="10"/>
        <rFont val="Times New Roman"/>
        <family val="1"/>
      </rPr>
      <t xml:space="preserve">Se realizaron las siguientes actividades: 1) Acompañar técnicamente a las mujeres para que en la formulación del plan de desarrollo local se incluya la agenda de sus derechos. 2) Articular con los Consejos de Planeación Local y las Alcaldías Locales. 3) En el marco de la implementación de la estrategia de participación e incidencia de las mujeres en los procesos de planeación local, se articuló con las consejeras de planeación y comisionadas en cada localidad. Con estas se abordaron las siguientes temáticas: a) Balance del proceso desarrollado en cada localidad, metas a alcanzar, temáticas de interés y generalidades de la segunda fase de presupuestos participativos. b) Ciclo de la planeación local y estructura del Plan de Desarrollo Local (PDL). c) Segunda fase de presupuestos participativos.  d) Proyectos de inversión local, estructura y formulación. Estas temáticas están encaminadas a brindar las herramientas necesarias para la participación de las mujeres en la construcción del Plan de Desarrollo Local y que este de respuesta a las necesidades de las mujeres. Así mismo, se estableció un proceso con las Alcaldías Locales para la asistencia técnica en la formulación del Plan de Desarrollo Local 2020.  Para esto, se desarrollaron reuniones con las diferentes Alcaldías Locales y se entregaron las observaciones al documento del PDL acerca de la inclusión de los enfoques de la PPMYEG, la estructuración de objetivos y estrategias de acuerdo a las acciones priorizadas desde las agendas de las mujeres y uso del lenguaje incluyente. 
</t>
    </r>
    <r>
      <rPr>
        <sz val="10"/>
        <color indexed="30"/>
        <rFont val="Times New Roman"/>
        <family val="1"/>
      </rPr>
      <t>Para el cuarto trimestre se desarrollaron las siguientes acciones mediante las cuales se dio cumplimiento al 100% de las actividades acordadas: 4) Acompañar técnicamente a las mujeres para que en la formulación del plan de desarrollo local se incluya la agenda de sus derechos y 5)Articular con los Consejos de Planeación Local y las Alcaldías Locales: se dio continuidad al proceso de acompañamiento y asistencia a las mujeres de las diferentes localidades, incluidas aquí as consejeras de planeación local y comisionadas de encuentros ciudadanos para abordar las temáticas que les permitieran entender el ciclo de planeación local, y la fase 2 de presupuestos participativos, así mismo desde la Dirección se diseñaron 3 fichas, una por cada meta de Plan de Desarrollo Local, de competencia del sector para que las mujeres pudieran construir las propuestas de inversión ciudadanas y revisarlas antes de cargarlas en la plataforma GABO, por otra parte mediante la articulación con CPL y Alcaldías Locales la Dirección participó en las Asambleas Temáticas de cada localidad para presentar los criterios de elegibilidad y viabilidad del sector para los proyectos de inversión y la semaforización realizada por la entidad sobre las propuestas de inversión ciudadana presentadas por la comunidad.</t>
    </r>
  </si>
  <si>
    <t>Socializar virtualmente el proyecto del Plan de Desarrollo Distrital para que las mujeres puedan hacer observaciones a las metas de la Secretaría Distrital de la Mujer</t>
  </si>
  <si>
    <t xml:space="preserve">Las mujeres habrán hecho observaciones de manera virtual a las metas de la Secretaría Distrital de la Mujer en el marco del Plan de Desarrollo Distrital.
</t>
  </si>
  <si>
    <t xml:space="preserve">1) Diseñar la estrategia virtual para la participación de las mujeres. 
2) Sistematizar las observaciones realizadas por las mujeres, discutirla al interior de la SDMujer y enviarla al Sector de Planeación. 
3) Acompañar técnicamente a las mujeres para que en el Plan de Desarrollo Distrital se incluya la agenda de sus derechos.
</t>
  </si>
  <si>
    <t xml:space="preserve">Actividades realizadas para socializar el Plan de Desarrollo Distrital con las mujeres.
</t>
  </si>
  <si>
    <t>(Número de actividades realizadas para socializar el plan de desarrollo distrital con mujeres /número de actividades programadas para la socialización del plan de desarrollo con las mujeres)*100</t>
  </si>
  <si>
    <t xml:space="preserve">Propuesta metodológica. 
Documentos de trabajo. 
Evidencia de reuniones internas y externas
</t>
  </si>
  <si>
    <r>
      <t xml:space="preserve">La Secretaria de la Mujer, Diana Rodríguez Franco, el 31 de marzo hizo la socialización del Plan de Desarrollo Distrital "Un nuevo contrato social y ambiental para el siglo XXI" haciendo hincapié en las metas del Sector, ante el Consejo Consultivo de Mujeres de Bogotá, en donde participaron 18 consejeras. Seguidamente la consejera articuladora Luz Myriam Palacios Rico, presentó el documento construido por el CCM-EA, en donde se recogieron las observaciones y sugerencias de esta instancia. Como compromiso se acordó remitir el documento del consultivo a la entidad para dar trámite a las observaciones. 
Se realizó la sistematización de las observaciones del Consejo Consultivo de Mujeres -Espacio Autónomo -CCM-EA en la matriz dispuesta por la Oficina Asesora de Planeación de la Secretaría Distrital de la Mujer, la cual fue remitida a la mencionada dependencia. Se analizaron las propuestas ya contenidas en el Plan de Desarrollo Distrital -PDD, así como aquellas que no tenían un referente y las que no debían incluirse en el Plan de Desarrollo.  Asimismo, se realizó una matriz comparativa del Plan de Desarrollo Distrital en clave de: a. La Agenda distrital por los derechos de las mujeres 2020-2024, b. la Agenda POT de mujeres del Consejo Consultivo de Mujeres y c. La Agenda Pública de la Política Pública de Mujeres y Equidad de Género. De igual forma, se elaboró un documento analítico que dio cuenta de las principales hallazgos y resultados obtenidos en la matriz. 
</t>
    </r>
    <r>
      <rPr>
        <sz val="10"/>
        <color indexed="30"/>
        <rFont val="Times New Roman"/>
        <family val="1"/>
      </rPr>
      <t xml:space="preserve">
Se cumplió la actividad durante el primer semestre de la vigencia</t>
    </r>
  </si>
  <si>
    <t>Reconocer 5 liderazgos o procesos  en instancias distritales.</t>
  </si>
  <si>
    <t>Reconocido el liderazgo de las mujeres en instancias de participación distrital.</t>
  </si>
  <si>
    <t>1) Elaborar una propuesta de reconocimiento del liderazgo de las mujeres en instancias distritales de participación.
2) Concertar la propuesta con las mujeres o procesos.
3) Hacer entrega del reconocimiento.
4) Elabor un informe sobre el proceso de reconocimiento.</t>
  </si>
  <si>
    <t>PIPCM
Plan Estratégico Entidad -PEE</t>
  </si>
  <si>
    <t>Mujeres reconocidas por su liderazgo en instancias de participación distrital</t>
  </si>
  <si>
    <t>(Número de mujeres reconocidas/número de mujeres programadas)*100</t>
  </si>
  <si>
    <t>Mujeres que ejercen liderazgos en instancias distritales.</t>
  </si>
  <si>
    <t xml:space="preserve">Documento propuesta concertado con las mujeres 
Documento informe proceso
Evidencias internas y externas </t>
  </si>
  <si>
    <t>4 actividades.</t>
  </si>
  <si>
    <r>
      <t xml:space="preserve">En el marco de la conmemoración del 8 de marzo, Día Internacional de los Derechos de las Mujeres, se dió especial atención al derecho a la participación y representación con equidad, es por esto, que la alcaldesa Claudia López quiso dar entrega de 5 reconocimientos a instancias y procesos organizativos por su participación e incidencia política en pro de la garantía de los derechos de las mujeres. En este sentido, se reconoció a: 1.  Las mujeres que nos representan en las Juntas de Acción Comunal. 2. Las mujeres que nos representan en las Juntas Administradoras Locales. 3. A la Bancada de Mujeres del Concejo de Bogotá. 4. A la Bancada de Mujeres en el Congreso. 5. Al Consejo Consultivo de Mujeres - Espacio Autónomo. Estos reconocimientos fueron entregados en el marco del evento del Día Internacional de los Derechos de las Mujeres, llevado a cabo el 8 de marzo de 2020 en el Salón Huitaca de la Alcaldía Mayor de Bogotá.
Se ajustó porcentaje por cuanto durante el primer trimestre se realizo la actividad reconociendo los liderazgos.
</t>
    </r>
    <r>
      <rPr>
        <sz val="10"/>
        <color indexed="30"/>
        <rFont val="Times New Roman"/>
        <family val="1"/>
      </rPr>
      <t>Se cumplió la actividad durante el primer trirmestre de la vigencia</t>
    </r>
    <r>
      <rPr>
        <sz val="10"/>
        <rFont val="Times New Roman"/>
        <family val="1"/>
      </rPr>
      <t xml:space="preserve">
</t>
    </r>
  </si>
  <si>
    <t>Realizar rendición permanente de cuentas en el marco del Consejo Consultivo de Mujeres  -Espacio Autónomo.</t>
  </si>
  <si>
    <t>Realizadas las actividades de rendición de cuentas con las mujeres, servidoras y servidores y  ciudadanía</t>
  </si>
  <si>
    <t>Realizar rendición permanente de cuentas en el marco del Consejo Consultivo de Mujeres -Espacio Autónomo (CCM).</t>
  </si>
  <si>
    <t>Subsecretaría de Políticas de Igualdad.</t>
  </si>
  <si>
    <t>Actividades realizadas para la rendición de cuentas con las mujeres, servidoras y servidores y ciudadanía</t>
  </si>
  <si>
    <t>(Total actividades realizadas /Total actividades programadas)*100</t>
  </si>
  <si>
    <t>Actividades de rendición de cuentas</t>
  </si>
  <si>
    <t xml:space="preserve">Evidencias internas y externas
Comunicaciones
Presentaciones
</t>
  </si>
  <si>
    <t xml:space="preserve">3 actividades </t>
  </si>
  <si>
    <r>
      <t xml:space="preserve">Conforme a las solicitudes realizadas por el CCM-EA  la Directora de Territorialización resolvió dió respuesta a cada uno de los temas así: 
a) Estrategia para la participación de las mujeres en los encuentros ciudadano: se está pensando en brindar una asistencia técnica a las mujeres que hicieran parte del Consejo de Planeación Local o que fueran comisionadas; asimismo indicó que se estaba trabajando en la construcción de una matriz que contuviera estos aspectos: acuerdo 740, líneas de inversión y agendas locales de las mujeres
b) Estado de las Casas de Igualdad de Oportunidades para las Mujeres: expresó que se estaba adelantado el proceso de búsqueda y contratación de las tres casas cuyos contratos no fueron renovados
c) Contratación de Referentes de género en cada alcaldía: Frente a la vinculación laboral de las referentes de género por las alcaldías locales, estaba enterada de la contratación en seís localidades. 
d) Participación de representantes del COLMYG en los Comités de segumiento de los proyectos de inversión local. y e) Actualización de las resoluciones de los COLMYG: Sobre la participación de representantes del COLMYG en los Comités de seguimiento de los proyectos de inversión local, precisó que era importante analizar las implicaciones legales que tendría para las mujeres asumir esta representación. Y para finalizar los temas, mencionó que era importante realizar una evaluación tanto institucional como desde la sociedad civíl de la instancia mixta. 
Para el segundo trimestre se efectuó la rendición de cuentas permanente al CCM-EA, atendiendo sus inquietudes  sobre los siguientes aspectos: 
La directora de Territorialización de Derechos y Participación, conforme a las solicitudes realizadas por el CCM-EA, dio respuesta a cada uno de los temas solicitados por las consejeras consultivas, así: a) Respecto a la estrategia para la participación de las mujeres en los encuentros ciudadanos: Se proyecta brindar asistencia técnica a las mujeres que hacen parte de los Consejos de Planeación Local o que fueron comisionadas. Asimismo, se indicó que se está trabajando en la construcción de una matriz que contenga estos aspectos: Acuerdo 740, líneas de inversión y agendas locales de las mujeres.  b) Estado de las Casas de Igualdad de Oportunidades para las Mujeres: Expresó que se está adelantado el proceso de búsqueda y contratación de las tres Casas cuyos contratos no fueron renovados. c) Contratación de referentes de género en cada alcaldía:  La directora manifestó que estaba enterada de la contratación en seis localidades. d) Participación de representantes del COLMYG en los Comités de segumiento a los proyectos de inversión local y e) Actualización de las resoluciones de los COLMYG. Sobre el pundo d), precisó que era importante analizar las implicaciones legales que tendría para las mujeres asumir esta representación. En relación con el literal e), mencionó que era importante realizar una evaluación tanto institucional como desde la sociedad civíl de la instancia mixta. Adicionalmente, se trataron los siguientes aspectos:  a) Planeación Local. Se brindaron los lineamientos metodológicos para los encuentros ciudadanos y presupuestos participativos. Se socializó la estrategia para fortalecer la incidencia de las mujeres en los territorios y mujeres de los CPL. Se desarrolló el proceso formativo con el CCM-EA, especificando las fases del proceso de participación, los insumos para esto y la estrategia para el posicionamiento de las agendas locales, a la luz de los conceptos de gasto. b) Planta temporal: Se comunica permanentemente los avances frente a las gestiones realizadas para la continuidad de la planta. Se presentan las estrategias para garantizar la continuidad de los servicios, así: Articulación con la Comisión de Servicio Civil para tener una prórroga de la misma; surtir el concurso público que permita la contratación de una nueva planta.  c) Atención brindada por la SDMujer a las mujeres en el marco del COVID-19: Se presentaron las estrategias, canales y cifras de atención a las mujeres. d) Contratación Línea Púrpura: Se hizo la presentación  del contexto y proceso de contratación de la Línea Púrpura. Como se hizo la selección del personal y como se verifica la supervisión de dicho contrato. e) Casas Refugio: Recepción de mujeres con discapacidad; acompañamiento de la SDMujer al egreso de las mujeres y sus sistemas familiares. f) Articulación entre los Consejos Locales de Seguridad y los Consejos Locales de Seguridad para las Mujeres. g) Acciones de los sectores de la administración distrital para atender a las mujeres en el marco del COVID 19: Se llevó a cabo la primera sesión del Consejo Consultivo de Mujeres -Espacio Ampliado, en el cual los sectores informaron las acciones desarrolladas. h)Puntos de acceso a Internet inalámbrico gratuito: Se remitió oficio a la Oficina de la Alta Consejería para las TIC, para obtener dicha información. La respuesta fue enviada al CCM-EA. 
En tercer trimestre, conforme a las solicitudes realizadas por las consejeras consultivas se efectuó la rendición de cuentas permanente dando respuesta sobre los siguientes temas: a) Estrategia para la continuidad de la planta temporal de las Casas de Igualdad de Oportunidades para las Mujeres. Al respecto, se mantuvieron comunicadas a las consejeras sobre los avances frente a las gestiones realizadas para permitir la continuidad de la planta. Se presentaron las estrategias para garantizar la continuidad de los servicios, en el siguiente sentido: i) Articulación con la Comisión de Servicio Civil para la prórroga la planta; ii) se plantearonn estrategias para la continuidad de la planta o la realización de un nuevo concurso. b) Información sobre los puntos de acceso a internet gratuito solicitada a la Alta Consejería para las TIC del Distrito. Se envió a las consejeras el documento allegado por la entidad competente con los datos georreferenciados. c) Socialización de las votaciones de los conceptos de gasto del Sector Mujeres en la localidades. d) Avances del Sistema Distrital de Cuidado. e) Documento CONPES de la Política Pública de Mujeres y Equidad de Género y socialización de la Guía de seguimiento de las políticas públicas del distrito.  
</t>
    </r>
    <r>
      <rPr>
        <sz val="10"/>
        <color indexed="30"/>
        <rFont val="Times New Roman"/>
        <family val="1"/>
      </rPr>
      <t xml:space="preserve">En el IV trimestre se desarrollaron las siguientes actividades:
*En octubre 29 se brindó información acerca los siguientes temas de interés para las consejeras:  Informe sobre los avances de la Planta Temporal: La Directora de Talento Humano hizo la socialización de las diferentes acciones y estrategias emprendidas por la entidad para garantizar la continuidad de las y los profesionales de la Planta Temporal de las Casas de Igualdad de Oportunidades. Se informó sobre las articulaciones con la Secretaría de Hacienda Distrital y Departamento Administrativo del Servicio Civil Distrital y el desarrollo de las mesas de trabajo con las entidades. Se plantearon las alternativas frente a las diferentes situaciones que pudieran presentarse, tomando en consideración que el panorama es aún incierto, debido a que la decisión no depende de la SDMujer. Las consejeras hicieron algunas preguntas las cuales fueron respondidas por la Directora, una de ellas fue sobre la Planta que se está posesionando en nivel central en virtud de la preocupación existente sobre el conocimiento de los enfoques de género, diferencial y de derechos de las mujeres. La Directora arguyó el proceso a adelantarse con las servidoras y servidores de la Planta.  
*Para el día 24 de noviembre se efectuó la undécima Mesa Coordinadora, propiciando el escenario para hacer la rendición de cuentas sobre:  Cronograma proceso eleccionario: Socialización del cronograma para desarrollar el proceso eleccionario del Consejo Consultivo de Mujeres - Espacio Autónomo, con las actividades correspondientes para los últimos meses de este año y del 2021.  
Ruta de modificación del Decreto 224 de 2014: Se narró los hitos cumplidos hasta ese momento y los faltantes, estos son: Elaboración del documento técnico de exposición de motivos y justificación (para ese momento en revisión por profesional jurídica); Revisión de la Oficina Asesora Jurídica y Despacho; Publicación en la página web de la entidad en proyectos de decreto para observaciones ciudadanas; Análisis de observaciones y consolidación de matriz; Remisión con oficio firmado por la Secretaria a la Secretaría Jurídica; Aprobación y firma Decreto. Las consejeras solicitaron que una vez el proyecto de decreto sea subido a la página de la entidad, se les comunique y se haga una divulgación masiva para que las mujeres pueden incluir sus comentarios. 
Representaciones del CCM-EA: En la Plenaria de este mes, se socialializó las representaciones con dos periodos y las asentes, las cuales van a quedar vacantes para el proceso eleccionario. </t>
    </r>
    <r>
      <rPr>
        <sz val="10"/>
        <rFont val="Times New Roman"/>
        <family val="1"/>
      </rPr>
      <t xml:space="preserve"> </t>
    </r>
  </si>
  <si>
    <t xml:space="preserve">Realizar un proceso de información de la experiencia asociada a la rendición permanente de cuentas con el Consejo Consultivo de Mujeres - Espacio Autónomo </t>
  </si>
  <si>
    <r>
      <t xml:space="preserve">Actividad no programada para el primer trimestre
Durante el segundo trimestre, se elaboró la presentación para efectuar el proceso de información a las servidoras y servidores de la SDMujer sobre la experiencia de rendición permanente de cuentas con el Consejo Consultivo de Mujeres - Espacio Autónomo. 
En tercer trimestre, se divulgó en la intranet de la SDMujer el proceso de información dirigido a servidoras, servidores y contratistas sobre la rendición permanente de cuentas con el Consejo Consultivo de Mujeres -Espacio Autónomo. Se elaboró la presentación y el 15 de septiembre de 2020, se efectuó el proceso con la asistencia de 26 servidoras, servidores y contratistas.
</t>
    </r>
    <r>
      <rPr>
        <sz val="10"/>
        <color indexed="30"/>
        <rFont val="Times New Roman"/>
        <family val="1"/>
      </rPr>
      <t xml:space="preserve">
En el IV trimestre se realizaron las siguientes actividades: En octubre 29 se brindó información acerca los siguientes temas de interés para las consejeras: 
• Informe sobre los avances de la Planta Temporal: La Directora de Talento Humano hizo la socialización de las diferentes acciones y estrategias emprendidas por la entidad para garantizar la continuidad de las y los profesionales de la Planta Temporal de las Casas de Igualdad de Oportunidades. Se informó sobre las articulaciones con la Secretaría de Hacienda Distrital y Departamento Administrativo del Servicio Civil Distrital y el desarrollo de las mesas de trabajo con las entidades. Se plantearon las alternativas frente a las diferentes situaciones que pudieran presentarse, tomando en consideración que el panorama es aún incierto, debido a que la decisión no depende de la SDMujer. Las consejeras hicieron algunas preguntas las cuales fueron respondidas por la Directora, una de ellas fue sobre la Planta que se está posesionando en nivel central en virtud de la preocupación existente sobre el conocimiento de los enfoques de género, diferencial y de derechos de las mujeres. La Directora arguyó el proceso a adelantarse con las servidoras y servidores de la Planta. 
Para el día 24 de noviembre se efectuó la undécima Mesa Coordinadora, propiciando el escenario para hacer la rendición de cuentas sobre: 
• Cronograma proceso eleccionario: Socialización del cronograma para desarrollar el proceso eleccionario del Consejo Consultivo de Mujeres - Espacio Autónomo, con las actividades correspondientes para los últimos meses de este año y del 2021. 
• Ruta de modificación del Decreto 224 de 2014: Se narró los hitos cumplidos hasta ese momento y los faltantes, estos son: Elaboración del documento técnico de exposición de motivos y justificación (para ese momento en revisión por profesional jurídica); Revisión de la Oficina Asesora Jurídica y Despacho; Publicación en la página web de la entidad en proyectos de decreto para observaciones ciudadanas; Análisis de observaciones y consolidación de matriz; Remisión con oficio firmado por la Secretaria a la Secretaría Jurídica; Aprobación y firma Decreto. Las consejeras solicitaron que una vez el proyecto de decreto sea subido a la página de la entidad, se les comunique y se haga una divulgación masiva para que las mujeres pueden incluir sus comentarios.
• Representaciones del CCM-EA: En la Plenaria de este mes, se socialializó las representaciones con dos periodos y las asentes, las cuales van a quedar vacantes para el proceso eleccionario. </t>
    </r>
  </si>
  <si>
    <t>Informar a 50 servidoras y servidores de la SDMujer sobre el derecho a la participación y representación con equidad.</t>
  </si>
  <si>
    <r>
      <t>Se elaboró la presentación sobre el "Derecho a la participación y representación con equidad", la cual se realizará con servidoras y servidores de la SDMujer.
En tercer trimestre, se divulgó en la intranet de la SDMujer el proceso de información dirigido a servidoras, servidores y contratistas sobre el derecho a la participación y representación con equidad. Se elaboró la presentación y el 15 de septiembre de 2020, se efectúo el proceso con la asistencia de 26 servidoras, servidores y contratistas.</t>
    </r>
    <r>
      <rPr>
        <sz val="10"/>
        <color indexed="30"/>
        <rFont val="Times New Roman"/>
        <family val="1"/>
      </rPr>
      <t xml:space="preserve">
En el IV trimestre, el 23 de diciembre a través de la plataforma teams, se desarrollo la segunda capacitación a 35 servidores de la Secretaría Distrital de la Mujer sobre el derecho a la Participación</t>
    </r>
  </si>
  <si>
    <t>Realizar 3 actividades del componente de servicio a la ciudadanía implementadas en el marco del Plan Institucional de Participación Ciudadana de las Mujeres - PIPCM</t>
  </si>
  <si>
    <t>Actividades realizadas del componente de servicio a la ciudadanía en el marco del Plan Institucional de Participación Ciudadana de las Mujeres- PIPCM</t>
  </si>
  <si>
    <t>Actualizar la información relacionada al proceso de Atención a la Ciudadanía en plataformas virtuales (Portal Web Institucional y Guía de Trámites y Servicios de la Alcaldía Mayor de Bogotá D.C.).</t>
  </si>
  <si>
    <t>Subsecretaría de Gestión Corporativa - Proceso de Atención a la Ciudadanía</t>
  </si>
  <si>
    <t>Porcentaje de avance en el desarrollo de las actividades del componente de servicio a la ciudadanía en el marco del Plan Institucional de Participación Ciudadana - PIPC</t>
  </si>
  <si>
    <t>Evidencias internas y externas, y documentos asociados al desarrollo de las actividades</t>
  </si>
  <si>
    <r>
      <t xml:space="preserve">La Subsecretaría de Gestión Corporativa - Proceso de Atención a la Ciudadanía realiza la actualización de la información referente a los servicios prestados por la Secretaría Distrital de la Mujer, la ubicación de sedes, horarios y puntos de atención para la prestación de los servicios de la entidad en el Portal Web Institucional de la Secretaría Distrital de la Mujer y en el aplicativo virtual de la Guía de Trámites y Servicios de la Alcaldía Mayor de Bogotá. Dicha labor se ha adelantado mensualmente garantizando información clara y veraz al ciudadano. En el mes de febrero se actualizaron las páginas del botón de transparencia, así: 1.1 Mecanismos para la atención al ciudadano y 1.2 localización física, sucursales o regionales, horarios y días de atención al público, de acuerdo con los cambios en la atención en las CIOM de las localidades de San Cristóbal, Teusaquillo y Antonio Nariño. En el mes de marzo se actualizó la página web de la Defensora de la Ciudadanía, debido al cambio de la jefa de la Oficina Asesora Jurídica. También se actualizó la página web de la Carta de Trato Digno a la Ciudadanía, ya que se elaboró la Carta de Trato Digno a la Ciudadanía para el año 2020, conforme a la guía de diseño para carta del trato digno del departamento administrativo de la función pública, las cartas de vigencias anteriores y la imagen institucional. Igualmente se actualizó la página web, en el numeral 9, Trámites y Servicios del botón de transparencia y acceso a la información pública, con la nueva imagen institucional. Finalizando marzo, se actualizaron nuevamente las páginas web, en los siguientes numerales: 1.1 Mecanismos para la atención al ciudadano, 1.2. Localización física, sucursales o regionales, horarios y días de atención al público, 10.9 Mecanismos para presentar quejas y reclamos en relación con omisiones o acciones del sujeto obligado y Defensora de la Ciudadanía, de acuerdo con las disposiciones impartidas por la Alcaldía Mayor de Bogotá y la Presidencia de Colombia para prevenir la propagación del Covid-19.
Se actualizó en la página web de la SDMujer las siguientes pestañas: “1.1 Mecanismos para la atención al ciudadano” y “10.9 Mecanismos para presentar quejas y reclamos en relación con omisiones o acciones del sujeto obligado”, según lo establecido en la Ventanilla Virtual de Radicación y la página de la Defensora de la Ciudadanía. Asimismo, se actualizaron los enlaces de los servicios de la página web “9. Trámites y Servicios”, de acuerdo con el Informe de Seguimiento - Ley de Transparencia y Acceso a la Información Pública Numerales 1 y 9 de la Oficina de Control Interno. Igualmente se actualizaron los contenidos de las páginas 1.1. Mecanismos de Atención a la ciudadanía, 1.2. Localización física y del Directorio de Casas de Justicia y Espacios Fiscalía, de acuerdo con el Informe de Seguimiento - Ley de Transparencia y Acceso a la Información Pública Numerales 1 y 9 de la Oficina de Control Interno.
Durante el tercer trimestre, se realizó la actualización de la información en la página Web, botón de Transparencia y Acceso a la información, así:  Numeral 10.10 Informes de Atención a la Ciudadanía, de acuerdo con la publicación del Registro Público de Derechos de Petición correspondiente al primer semestre de la vigencia 2020. Numeral 6.1, de Políticas lineamientos y Manuales, de acuerdo con la actualización del Manual de Atención a la Ciudadanía, en su versión 6.. Numeral, 4.2. Normatividad, de acuerdo con la publicación de las Resoluciones 175 de 2016, Por medio de la cual se adopta y reglamenta la figura Defensora (or) de la Ciudadanía en la Secretaría, y 301 de 2017, Por medio de la cual se establece la metodología y las competencias para dar cumplimiento a lo establecido en la Ley de Transparencia.
</t>
    </r>
    <r>
      <rPr>
        <sz val="10"/>
        <color indexed="30"/>
        <rFont val="Times New Roman"/>
        <family val="1"/>
      </rPr>
      <t>En el cuarto trimestre de la vigencia 2020 se realizó la actualización de la información así:
• Actualización de los contenidos de las páginas 1.1. Mecanismos de Atención a la ciudadanía, 1.2. Localización Física, 10.9 Mecanismos para presentar peticiones, Defensora de la Ciudadanía y los directorios de las CIOM y puntos de acceso a orientación y asesoría jurídica, de acuerdo con la resolución 0321 del 5 de octubre de 2020, el 7 de octubre de 2020.
• Actualización de la página 9. Trámites y Servicios, de acuerdo con la creación del servicio “Formación a Cuidadoras” en la Guía Distrital de Trámites y Servicios, el 3 de noviembre de 2020.
• Actualización de los contenidos de las páginas 1.1. Mecanismos de Atención a la ciudadanía, 1.2. Localización Física y 10.9 Mecanismos para presentar peticiones, de acuerdo con la actualización de las líneas telefónicas, el 9 de noviembre de 2020.
• Actualización de los contenidos del directorio de las CIOM, de acuerdo con la actualización de las líneas telefónicas de las CIOM San Cristóbal, Antonio Nariño y Rafael Uribe Uribe, el 28 de diciembre de 2020.</t>
    </r>
  </si>
  <si>
    <t>Participar en Ferias de Servicio a la Ciudadanía, programadas por la Secretaría General de Bogotá D.C. u otras entidades distritales, y priorizadas por la Secretaría.</t>
  </si>
  <si>
    <t>Subsecretaría de Gestión Corporativa - Proceso de Atención a la Ciudadanía
Dirección de Territorialización de Derechos 
Despacho - Proceso de Comunicación Estratégica</t>
  </si>
  <si>
    <r>
      <t xml:space="preserve">La Subsecretaría de Gestión Corporativa - Proceso de Atención a la Ciudadanía, con el acompañamiento de la Dirección de Territorialización de Derechos y Participación y el proceso de Comunicación Estratégica, participó el 31 de enero de 2020 en una feria de servicio organizada por la Alcaldía Mayor de Bogotá D.C. en la localidad de Santa Fe.
Durante el segundo trimeste, se cancelaron las ferias programadas debido a causa del COVID 19.
Durante tercer trimestre no se realizaron actividades. 
</t>
    </r>
    <r>
      <rPr>
        <sz val="10"/>
        <color indexed="30"/>
        <rFont val="Times New Roman"/>
        <family val="1"/>
      </rPr>
      <t xml:space="preserve">
En Comité Institucional de Gestión y Desempeño que se realizó el 17 de noviembre pasado se aprobaron las modificaciones a la actividad relacionada con la participación de la entidad en ferias de servicio, las cuales se encuentran en POA, PAAC y PICP.</t>
    </r>
  </si>
  <si>
    <t>De acuerdo con las disposiciones impartidas por la Alcaldía Mayor de Bogotá y la Presidencia de Colombia para prevenir la propagación del Covid-19, se suspendieron las ferias SuperCADE MÓVIL - FDSC en las diferentes Localidades de Bogotá.</t>
  </si>
  <si>
    <t>Realizar mínimo 12 sensibilizaciones a servidoras/es y contratistas en temas de atención a la ciudadanía, gestión de peticiones ciudadanas y en atención preferencial y diferencial.</t>
  </si>
  <si>
    <t>Subsecretaría de Gestión Corporativa - Proceso de Atención a la Ciudadanía
Dirección de Talento Humano
Dirección de Enfoque Diferencial</t>
  </si>
  <si>
    <r>
      <t xml:space="preserve">En el primer trimestre de la vigencia 2020, se desarrolló una sensibilización sobre el Sistema Distrital para la Gestión de Peticiones Ciudadanas - Bogotá Te Escucha a las usuarias y usuarios del Sistema (principales y suplentes) en la Secretaría, el día 26 de marzo de 2020, de 3:00 a 4:30 p.m., por medio de Microsoft Teams.
Durante el segundo trimestre, se desarrollaron dos sensibilizaciones en el mes de junio, así:  Sensibilización en temas de Atención a la Ciudadanía y Gestión de Peticiones Ciudadanas a la Dirección Administrativa y Financiera, por medio de Microsoft Teams, de 10:30 a.m. a 11:30 a.m.  Asimismo, se hizo una sensibilización en temas de Atención a la Ciudadanía y Gestión de Peticiones Ciudadanas al Community Manager del Proceso de Comunicación Estratégica, por medio de Microsoft Teams, de 02:30 p.m. a 03:30 p.m.
Se desarrollaron tres sensibilizaciones en el mes de septiembre, así: Sensibilización en temas de Atención a la Ciudadanía y Gestión de Peticiones Ciudadanas a la nueva Community Manager del Proceso de Comunicación Estratégica, por medio de Microsoft Teams, de 8:30 a.m. a 9:30 a.m. Sensibilización en temas de Atención a la Ciudadanía y Gestión de Peticiones Ciudadanas a usuarias y usuarios del Sistema Bogotá Te Escucha, atendiendo las sugerencias, oportunidades de mejora y/o hallazgos presentados por los entes de control internos y externos frente a la atención a la ciudadanía, por medio de Microsoft Teams, de 3:00 p.m. a 3:45 p.m. Sensibilización en temas de Atención a la Ciudadanía al personal de servicios generales de la Secretaría, por medio de Microsoft Teams, de 1:30 p.m. a 2:00 p.m.
</t>
    </r>
    <r>
      <rPr>
        <sz val="10"/>
        <color indexed="30"/>
        <rFont val="Times New Roman"/>
        <family val="1"/>
      </rPr>
      <t xml:space="preserve">
En el cuarto trimestre de la vigencia 2020, se desarrollaron once (11) sensibilizaciones así:
• Sensibilización en temas de Atención a la Ciudadanía y Gestión de Peticiones Ciudadanas a la/el usuaria del Sistema Bogotá Te Escucha de la Subsecretaria de Fortalecimiento de Capacidades, por medio de Microsoft Teams, de 10:00 a.m. a 11:00 a.m., el 11 de noviembre de 2020.
• Sensibilización en temas de Atención a la Ciudadanía y Gestión de Peticiones Ciudadanas a la Dirección Administrativa y Financiera, por medio de Microsoft Teams, de 9:30 a.m. a 10:30 a.m., el 18 de noviembre de 2020.
• Sensibilización en temas de Atención a la Ciudadanía y Gestión de Peticiones Ciudadanas a la/el usuaria/o del Sistema Bogotá Te Escucha de la Dirección de Territorialización de la Política, en la Sede Central, de 3:00 p.m. a 4:30 p.m., el 18 de noviembre de 2020.
• Sensibilización en temas de Atención a la Ciudadanía y Gestión de Peticiones Ciudadanas a las/los usuarias/os del Sistema Bogotá Te Escucha de la Oficina Asesora de Planeación y la Dirección de Contratación, en la Sede Central, de 9:30 a.m. a 11:00 a.m., el 26 de noviembre de 2020.
• Sensibilización en temas de Atención a la Ciudadanía y Gestión de Peticiones Ciudadanas a la/el usuaria/o del Sistema Bogotá Te Escucha de la Dirección de Gestión Administrativa y Financiera, en la Sede Central, de 2:30 p.m. a 3:30 p.m., el 26 de noviembre de 2020.
• Sensibilización en temas de Atención a la Ciudadanía y Gestión de Peticiones Ciudadanas a la/el usuaria/o del Sistema Bogotá Te Escucha de la Dirección de Talento Humano, en la Sede Central, de 10:20 a.m. a 11:00 a.m., el 30 de noviembre de 2020.
• Sensibilización en temas de Atención a la Ciudadanía y Gestión de Peticiones Ciudadanas a la/el usuaria/o del Sistema Bogotá Te Escucha de la Dirección de Derechos y Diseño de Políticas, en la Sede Central, de 2:20 p.m. a 3:20 p.m., el 30 de noviembre de 2020.
• Sensibilización en temas de Atención a la Ciudadanía y Gestión de Peticiones Ciudadanas a usuarias/os del Sistema Bogotá Te Escucha de la Dirección de Gestión del Conocimiento, Subsecretaría de Gestión Corporativa, Dirección de Eliminación de Violencias, Oficina Asesora Jurídica y Oficina Asesora de Planeación, por medio de Microsoft Teams, de 4:00 p.m. a 5:30 p.m., el 1 de diciembre de 2020.
• Sensibilización en temas de Atención a la Ciudadanía y Gestión de Peticiones Ciudadanas a la Dirección de Contratación, por medio de Microsoft Teams, de 4:15 p.m. a 5:30 p.m., el 4 de diciembre de 2020.
• Sensibilización en temas de Atención a la Ciudadanía y Gestión de Peticiones Ciudadanas a la/el usuaria/o del Sistema Bogotá Te Escucha de la Dirección de Enfoque Diferencial, en la Sede Central, de 2:00 p.m. a 2:30 p.m., el 18 de diciembre de 2020.
• Sensibilización en temas de Atención a la Ciudadanía y Gestión de Peticiones Ciudadanas a la/el usuaria/o del Sistema Bogotá Te Escucha de la Subsecretaría de Gestión Corporativa – Proceso de Control Interno Disciplinario, en la Sede Central, de 11:00 a.m. a 11:40 a.m., el 22 de diciembre de 2020.</t>
    </r>
  </si>
  <si>
    <t>Realizar 3 actividades del componente de transparencia y acceso a la información implementadas en el marco del Plan Institucional de Participación Ciudadana de las Mujeres- PIPCM.</t>
  </si>
  <si>
    <t>Realizadas las actividades del componente de transparencia y acceso a la información implementadas en el marco del Plan Institucional de Participación Institucional de Participación Ciudadana de las Mujeres - PIPCM</t>
  </si>
  <si>
    <t>Revisar y actualizar información del botón de transparencia que aporte a la generación de procesos participativos informados y  la producción de conocimiento.</t>
  </si>
  <si>
    <t>Todos los procesos
Consolida Oficina Asesora de Planeación</t>
  </si>
  <si>
    <t>Actividades realizadas del componente de transparencia y acceso a la información implementadas en el marco del Plan Institucional de Participación Ciudadana de las Mujeres - PIPCM</t>
  </si>
  <si>
    <t xml:space="preserve">Actividades </t>
  </si>
  <si>
    <t>Correos solicitudes
Piezas comunicativas
Evidencias internas y externas</t>
  </si>
  <si>
    <r>
      <t xml:space="preserve">Durante el primer trimestre, la Subsecretaría de Políticas de Igualdad solicitó a la Oficina Asesora de Planeación colgar información sobre el Consejo Consultivo de Mujeres en el numeral 2,6 y sobre el Plan Institucional de Participación Ciudadana de las Mujeres en el numeral 2,9.
En el segundo trimestre, la Subsecretaría de Políticas de Igualdad solicitó a la Oficina Asesora de Planeación colgar en el botón de Transparencia y Acceso a la información, en el numeral 2.9  de Información adicional, en la pestaña del Consejo Consultivo de Mujeres, dos actas del Consejo Ampliado de 2019, las cuales fueron ajustadas según el formato establecido en la Resolución 233 de 2018.
En tercer trimestre, se actualizó el botón de transparencia y acceso a la información de la página web de la entidad, numeral 6.5, Participación ciudadana en la formulación de políticas, subiendo el informe semestral de implementación del Plan Institucional de Participación Ciudadana de las Mujeres.
</t>
    </r>
    <r>
      <rPr>
        <sz val="10"/>
        <color indexed="30"/>
        <rFont val="Times New Roman"/>
        <family val="1"/>
      </rPr>
      <t>Para el IV trimestre queda pendiente colgar ene le boton de transparencia el informe del segundo semestre de implementación del Plan Institucional de Participación Ciudadana de las Mujeres.</t>
    </r>
  </si>
  <si>
    <t>Elaborar piezas comunicativas en lenguaje claro, incluyente y con enfoques de derechos de las mujeres, género y diferencial para fortalecer la comunicación de la entidad con la ciudadanía</t>
  </si>
  <si>
    <t>Despacho-Asesora de comunicaciones</t>
  </si>
  <si>
    <r>
      <t xml:space="preserve">Se transmitieron mensajes mediante los canales establecidos en los procesos de comunicación externa a través de freepress y publicación de información en los canales de comunicación de la entidad (página web, Facebook y twitter). En este sentido, durante el primer trimestre se diseñaron 141 piezas gráficas.
Durante el segundo trimestre de 2020, se diseñaron 341 piezas gráficas, las cuales fueron trasmitidas mediante los canales establecidos en los procesos de comunicación externa de la SDMujer a través de: freepress y publicación de información en los canales de comunicación de la entidad (página web, Facebook, twitter).
Durante el tercer  trimestre de 2020, se diseñaron 235 piezas comunicativas con expresiones gráficas de carácter informativo, pedagógico, atravesados por la categoría de género, de forma que los discursos y contenidos emitidos, las temáticas seleccionadas, las representaciones narrativas y audiovisuales que se construyen representen a las mujeres desde la diversidad y  las nuevas masculinidades en todos los ámbitos de la sociedad. Dichos mensajes fueron trasmitidos mediante los canales establecidos en los procesos de comunicación externa a través de: freepress, publicación de información en los canales de comunicación de la entidad (página web, Facebook, twitter).
</t>
    </r>
    <r>
      <rPr>
        <sz val="10"/>
        <color indexed="30"/>
        <rFont val="Times New Roman"/>
        <family val="1"/>
      </rPr>
      <t>Durante el cuarto  trimestre de 2020, se diseñaron 333 piezas comunicativas con expresiones gráficas de carácter informativo, pedagógico, atravesados por la categoría de género, de forma que los discursos y contenidos emitidos, las temáticas seleccionadas, las representaciones narrativas y audiovisuales que se construyen representen a las mujeres desde la diversidad y  las nuevas masculinidades en todos los ámbitos de la sociedad. Dichos mensajes fueron trasmitidos mediante los canales establecidos en los procesos de comunicación externa a través de: freepress, publicación de información en los canales de comunicación de la entidad (página web, Facebook, twitter)</t>
    </r>
  </si>
  <si>
    <t>Garantizar la accesibilidad de la información publicada en la web de la entidad sobre la plataforma Drupal Govimentum</t>
  </si>
  <si>
    <t xml:space="preserve">Proceso de Comunicación Estratégica </t>
  </si>
  <si>
    <t>La SDMujer garantiza la accesibilidad desde varios frentes, contando con personas idóneas para la administración front end (Parte visual de acceso al usuario) y back end (Administración interna programación), también con profesionales en comunicación y diseño que realizan una óptima redacción y análisis visual que cumplen con los parámetros técnicos de la plataforma Drupal Govimentum. Además el sitio web de la SDMujer garantiza la accesibilidad cumpliendo con los lineamientos de la ley 1712 de 2014 de “Transparencia y Acceso a la Información Pública”1 contando con un botón en el menú desplegable permanente del sitio web, también una sección creada especialmente para que los usuarios naveguen y encuentren todas las secciones contenidas en el mencionado menú, la SDMujer ha determinado accesos directos en el home principal de temas misionales, de interés prioritario y accesos a entidades relacionadas del distrito.</t>
  </si>
  <si>
    <t>Posibilidad de recibir o solicitar cualquier dádiva o beneficio a nombre propio o de tercero para favorecer a lideresas que participen en el proceso de información, sensibilización, formación, capacitación o profesionalización.</t>
  </si>
  <si>
    <t>Prevenir la materialización del riesgo.</t>
  </si>
  <si>
    <t xml:space="preserve">Socializar la política de conflicto de intereses a las servidoras y servidores del proceso
Publicar la convocatoria y recepcionar hojas de vida de candidatas a través de la página Web de la entidad
Crear un comité integrado por representantes del CCM-EA y la Subsecretaría de Políticas de Igualdad para fijar las reglas de juego para la selección de las lideresas
Hacer periódicamente reuniones de seguimiento a los compromisos establecidos entre la Subsecretaría de Políticas de Igualdad y el CCM -EA en relación con el tema de procesos de información, sensibilización, formación, capacitación y profesionalización a lideresas
</t>
  </si>
  <si>
    <t>PAAC
Plan Estratégico Entidad -PEE</t>
  </si>
  <si>
    <t>Seguimiento a los controles establecidos</t>
  </si>
  <si>
    <t>(No. de reuniones seguimientos realizados / No. de reuniones de seguimientos programados)*100</t>
  </si>
  <si>
    <t>Reuniones de seguimiento</t>
  </si>
  <si>
    <t>Política de la entidad sobre conflicto de intereses
Página Web
Evidencias internas y externas</t>
  </si>
  <si>
    <t>4 actividades según matriz de riesgos de corrupción</t>
  </si>
  <si>
    <r>
      <t xml:space="preserve">En el mes de mayo se hizo una presentación sobre la Política de conflicto de intereses a profesionales del proceso de participación ciudadana y corresponsabilidad.  De otra parte, también en mayo, las consejeras consultivas solicitaron a la SDMujer una capacitación sobre planeación del desarrollo local a propósito de los Encuentros Ciudadanos, para tener claridad sobre las líneas de inversión local, los conceptos de gasto, presupuestos participativos y la manera cómo pueden incidir en el proceso. Esto teniendo en cuenta la preparación del Encuentro distrital de mujeres diversas, cuyo objetivo principal fue: “Brindar herramientas para la participación incidente de las mujeres en los Encuentros Ciudadanos”. En este sentido, la Dirección de Territorialización de Derechos y Participación, realizó una jornada informativa donde se abordaron los siguientes temas:  El ciclo de la planeación del desarrollo local; participación ciudadana; marco normativo de la planeación local; estructura del Plan de Desarrollo Local;  líneas de inversión local y conceptos de gasto; encuentros ciudadanos y presupuestos participativos y estrategia para la participación e incidencia. El 30 de junio, se hizo seguimiento en la plenaria del Consejo Consultivo de Mujeres -Espacio Autónomo del Encuentro distrital de mujeres diversas. La evaluación en términos generales fue positiva. Se hicieron observaciones orientadas al mejoramiento de la metodología y se resaltó la importancia de continuar haciendo hincapié en la necesidad de acompañar el proceso de planeación en lo local.
En la Plenaria que se llevó a cabo el 31 de agosto se le propusó a la Comisión de ética hacer seguimiento al compromiso de las consejeras para desarrollar los cursos en el marco del proceso de formación de capacidades al CCM-EA, lo cual fue asumido de manera positiva.  En la Plenaria del 29 de septiembre se socializó una propuesta de fortalecimiento de capacidades en los derechos de la Política Pública de Mujeres y Equidad de Género, al CCM-EA. Por falta de tiempo no se pudo concertar las fechas, quedando pendiente para organizar el cronograma. 
</t>
    </r>
    <r>
      <rPr>
        <sz val="10"/>
        <color indexed="30"/>
        <rFont val="Times New Roman"/>
        <family val="1"/>
      </rPr>
      <t>No hubo la necesidad de crear un Comité para fijar las reglas que permitieran la selección de las lideresas para participar en procesos de información, sensibilización, formación, capacitación o profesionalización, toda vez que los Cursos ofrecidos a las consejeras, eran de oferta pública, de acceso a toda la ciudadanía. En este sentido, no se evidencia la materialización de los riesgos de gestión y corrupción asociados al proceso de participación ciudadana y corresponsabilidad. Se hizo segumiento a través de llamadas telefónicas y comunicaciones por Whatsapp a las consejeras que tomaron los procesos formativos. Se desarrollaron los cursos propuestos en el trimestre anterior, en el curso de habilidades digitales participaron 8 mujeres y en el curso de indicadores de genero participaron 10 mujeres</t>
    </r>
  </si>
  <si>
    <t>Informar 25 mujeres políticamente que contribuyan al ejercicio de sus derechos y su ciudadanía.</t>
  </si>
  <si>
    <t xml:space="preserve">Mujeres con habilidades y capacidades fortalecidas en propuestas tecnicas de incidencia politica con agenda de mujeres en escenario de participación distrital y local </t>
  </si>
  <si>
    <t xml:space="preserve">Realización del proceso de formación política enfocado al fortalecimiento  de las habilidades y capacidades para la incidencia de las mujeres en los espacios de participación distrital y local </t>
  </si>
  <si>
    <t>Dirección de Gestión del Conocimiento</t>
  </si>
  <si>
    <t>Mujeres informadas políticamente</t>
  </si>
  <si>
    <t>(No. Mujeres informadas políticamente/No. Mujeres programadas en el proceso de formación política)*100</t>
  </si>
  <si>
    <t>Mujeres formadas políticamente</t>
  </si>
  <si>
    <t>Documento diagnóstico de necesidades e intereses de formación política de las mujeres.
Documento de la estrategia de formación política de las mujeres.
Documento guía metodológica 
Documento de evaluación de la estrategia de formación política</t>
  </si>
  <si>
    <t>25 mujeres informadas</t>
  </si>
  <si>
    <r>
      <t xml:space="preserve">Actividad no programada para el primer trimestre
Para segundo trimestre se realizó la virtualización de los contenido temáticos para el abordaje y fortalecimiento de capacidades en relación con el derecho a la participación y representación política de las mujeres. Al respecto, es preciso indicar que el curso desarrollado se llama "Decido para Transformar" y cuenta con los siguientes elementos, a saber: i) desarrollo metodológico 100% virtual; ii) seis módulos formativos con contenidos relacionados con la la toma de decisiones, análisis de programas de Gobierno, marketing político digital; activismo político digital y oratoria y discurso; iii) línea de entrada y salida con el fin de conocer cuáles son los conocimientos iniciales con los que cuenta cada una de las participantes y una línea de salida cuyo propósito es identificar en el corto plazo qué cambios son atribuibles al proceso formativo y que permiten que las mujeres participantes hayan fortalecido su compresión y capacidad política. 
En relación con la implementación del proceso formativo cabe anotar que el curso se desarrolló durante el mes de mayo de 2020 y contó  con la participación activa de 27 mujeres que culminaron exitosamente el proceso formativo. De otra parte, se identificó que la edad promedio de las mujeres participantes se encuentra dentro del rango de los 20 a los 25 años de edad. De manera adicional, se evidenció que el grupo presenta en su mayoría educación secundaria completa y universitaria incompleta, lo cual responde a la tendencia de que la mayoría de los asistentes son estudiantes de la Fundación Universitaria Empresarial de la Cámara de Comercio de Bogotá.
En términos de los impactos obtenidos tras la implementación del proceso formativo, se puede evidenciar un cambio sustancial en la conceptualización de la representación y participación política de cada una y uno de los participantes del curso “Decido para Transformar” a través de la comparación de la línea de entrada y salida, demostrando que el proceso formativo permite afianzar el aprendizaje de nuevas formas de reivindicar los derechos de género y la paridad de este desde todas las esferas, comenzando desde la cotidianidad, siendo esto evidente en términos cuantitativos así como cualitativos.
Anexos: 
1. Constancias de participación
2. Curso Decido para Transformar (Guía metodológica para el abordaje de los seis módulos, Presentaciones)
3. Análisis línea de entrada y salida
4. Informe final Decido para Transformar (Implementación del proceso formativo)
5. Matriz de seguimiento DPT
</t>
    </r>
    <r>
      <rPr>
        <sz val="10"/>
        <color indexed="30"/>
        <rFont val="Times New Roman"/>
        <family val="1"/>
      </rPr>
      <t xml:space="preserve">La meta fue cumplida y cerrada en el trimestre (abril - junio) por lo tanto no se reportan avances en la descripción cualitativa del proceso. </t>
    </r>
    <r>
      <rPr>
        <sz val="10"/>
        <rFont val="Times New Roman"/>
        <family val="1"/>
      </rPr>
      <t xml:space="preserve">
</t>
    </r>
  </si>
  <si>
    <t>Divulgación del proceso de formación política al ejercicio de sus derechos y su ciudadania.</t>
  </si>
  <si>
    <t>Divulgación de los resultados obtenidos en el proceso de formación política de las mujeres realizada.</t>
  </si>
  <si>
    <t>(No. de documentos de divulgación realizado / No. de documento de divulgación programado) * 100</t>
  </si>
  <si>
    <t>Divulgación de los resultados del proceso de formación política en la página Web de la SDMujer.</t>
  </si>
  <si>
    <t>Evidencias obtenidas de la publicación de los resultados en la página Web de la SDMujer.</t>
  </si>
  <si>
    <t>1 documento de divulgación</t>
  </si>
  <si>
    <r>
      <t xml:space="preserve">Actividad no programada para el primer trimestre
Para el periodo reportado se realizó la divulgación de los resultados del proceso formativo por medio de una nota web publicada y divulgada en la página del Observatorio de Mujeres y Equidad de Género, este documento virtual da cuenta de las acciones formativas desarrolladas en el marco del confinamiento, asimismo, da cuenta de los principales beneficios pedagógicos y metodológicos tras la implementación del curso.
Anexos: 
**Nota Nuevas circunstancias – nuevos retos: La Escuela de Formación Política y Paz en tiempos de cuarentena. Publicada el 30 de mayo
</t>
    </r>
    <r>
      <rPr>
        <sz val="10"/>
        <color indexed="30"/>
        <rFont val="Times New Roman"/>
        <family val="1"/>
      </rPr>
      <t xml:space="preserve">La meta fue cumplida y cerrada en el trimestre (abril - junio) por lo tanto no se reportan avances en la descripción cualitativa del proceso. </t>
    </r>
  </si>
  <si>
    <t>TRANSVERSALIZACIÓN DE LA POLÍTICA PÚBLICA</t>
  </si>
  <si>
    <t>DIRECCIÓN DE DERECHOS Y DISEÑO DE POLÍTICA</t>
  </si>
  <si>
    <t>dd/mm/aa</t>
  </si>
  <si>
    <t>Brindar asistencia técnica a los sectores de la Administración Distrital desde el enfoque de derechos de las mujeres, de género y diferencial para la adopción, concertación, implementación y seguimiento de los instrumentos de la Política Pública de Mujeres y Equidad de Género</t>
  </si>
  <si>
    <t>Liderar y orientar la implementación de la Política Pública de Mujeres y Equidad de Género y de sus enfoques en la gestión de cada uno de los sectores de la Administración Distrital</t>
  </si>
  <si>
    <t xml:space="preserve">Diagnóstico, formulación e implementación de los Planes Sectoriales de Transversalización </t>
  </si>
  <si>
    <t xml:space="preserve">1. Acompañar técnicamente los instrumentos de la PPMYEG ( Planes Sectoriales de Transversalización para la igualdad de género y PIOEG) </t>
  </si>
  <si>
    <t xml:space="preserve">15 sectores de la Administración Distrital acompañados técnicamente  en los instrumentos de la PPMYEG (PSTG y PIOEG) </t>
  </si>
  <si>
    <t xml:space="preserve">Brindar asistencia técnica para la concertación de los planes sectoriales de transversalización para la Igualdad de Género y el PIOEG </t>
  </si>
  <si>
    <r>
      <rPr>
        <b/>
        <sz val="10"/>
        <rFont val="Times New Roman"/>
        <family val="1"/>
      </rPr>
      <t>Luz Irayda Rojas</t>
    </r>
    <r>
      <rPr>
        <sz val="10"/>
        <rFont val="Times New Roman"/>
        <family val="1"/>
      </rPr>
      <t xml:space="preserve">
Equipo de Transversalización
Clara López García</t>
    </r>
  </si>
  <si>
    <t>NA</t>
  </si>
  <si>
    <t>Planes Sectoriales de Transversalización para la Igualdad de Género y Planes de Igualdad de Oportunidades para la Equidad de Género concertados</t>
  </si>
  <si>
    <t>(No. de Planes Sectoriales de Transversalización de la Igualdad de Género y Planes de Igualdad de Oportunidades para la Equidad de Género concertados / Total sectores con asistencia técnica)*100</t>
  </si>
  <si>
    <t>Planes Sectoriales de Transversalización para la Igualdad de Género y Planes de Igualdad de Oportunidades para la Equidad de Género</t>
  </si>
  <si>
    <t xml:space="preserve">1.  15 propuestas de concertación PSTG y PIOEG  para la Igualdad de género 
2. 15 matrices de PSTG y PIOEG para la Igualdad de género concertados 
3.  Comunicaciones oficiales entre los sectores </t>
  </si>
  <si>
    <t>Durante el año se brindó Asistencia técnica a los 15 sectores para concertación de acciones de transversalización II semestre 2020. Se realizó revisión al reporte de ejecución del primer semestre 2020 de instrumentos de política por parte de los 15 sectores. Se revisaron las propuestas para la concertación de actividades para la transversalización del enfoque de género para los 15 sectores. Se diligenciaron las matrices de concertación asociadas a los 15 para los sectores. Se dio acompañamiento técnico a los 15 sectores con el reporte trimestral de avance con los 50 logros de transversalización para garantizar la incorporación del enfoque de género. Se gestionaron las alertas a los sectores sobre el estado de avances del cumplimiento de las actividades concertadas y de la incorporación de los enfoques. Se apoyó a la implementación de las acciones de la conmemoración del 25N para sectores planeación, hacienda, cultura, jurídica, mujer, movilidad y hábitat. Se realizó asistencia técnica mediante la elaboración de la matriz de armonización de instrumentos de la PPMyEG con el nuevo Plan De Desarrollo Distrital 2020-2024 y con las categorías del trazador presupuestal con enfoque género para los 15 sectores; se brindó asistencia técnica para la propuesta de concertación de acciones de los instrumentos de la PPMyEG vigencia 2021 para los 15 sectores; con la gestión y revisión del reporte de productos adelantados por la SDMujer, en el marco de la actualización de la Política Pública para las Familias; y se realizó la revisión del informe ejecución de acciones  sobre logros de transversalización de género e instrumentos en instrumentos de la PPMyEG</t>
  </si>
  <si>
    <t xml:space="preserve"> Realizar asistencia técnica para la implementación de las concertaciones en el PSTG y PIOEG</t>
  </si>
  <si>
    <t>Sectores asesorados técnicamente en el proceso de implementación</t>
  </si>
  <si>
    <t>(No. de sectores asesorados técnicamente / Total de sectores acompañados técnicamente</t>
  </si>
  <si>
    <t>Sectores asesorados técnicamente</t>
  </si>
  <si>
    <t>1. Documentos técnicos (procedimientos)
2. Actas de reuniones internas y externas</t>
  </si>
  <si>
    <t>Para la asistencia técnica, durante el primer semestre: Sector Salud: se elaboraron insumos sobre conceptos generales frente al control social para cualificar la Veeduría de Mujeres en Salud; se dieron aportes sobre los lineamientos de los Servicios Integrales en Salud; articulación de la oferta de servicios de la SDMujer para las mujeres privadas de la libertad de la cárcel Buen Pastor; Movilidad: se revisaron los términos de referencia de una consultoría que complemente, actualice y amplíe un estudio de género para el desarrollo de la Ciclo infraestructura de Bogotá; se apoyó la implementación de acciones frente al Protocolo de atención, prevención y sanción contra el acoso callejero en el transporte y espacio público; Plan de Gestión Social para obras estratégicas del IDU. 
Entre el segundo y tercer trimestre:
Se elaboraron los siguientes documentos: i) Sobre avances y buenas prácticas sobre la igualdad de género frente a los 15 sectores; ii)Lineamientos para la transversalización del enfoque de género en proyectos de inversión para los sectores de: Movilidad, Gestión Pública, Gobierno, Jurídica, Planeación; Hacienda, Salud, Educación, Cultura, Integración Social, Ambiente, Hábitat, Seguridad, y Desarrollo Económico. Estos documentos se encuentran en primera revisión por parte de la Dirección de Derechos y Diseño de Política. iii)Recomendaciones para inclusión de los enfoques género y diferencial en 137 proyectos de inversión PDD 2020-2024; iv)Concepto técnicos frente al enfoque de género, y/o los derechos de la PPMYEG, sobre los proyectos Acuerdos: 274 de 2020 "Por el cual se crea la Comisión de apoyo al emprendedor joven rural de Bogotá D.C., y se dictan otras disposiciones”; 288 de 2020 “Por medio del cual se adoptan nuevos lineamientos para actualizar la Política Distrital de Salud Mental y se dictan otras disposiciones”; 296 y 333 de 2020 “Por medio del cual se establecen Lineamientos para la Ruta Única de la Empleabilidad, mediante Estrategias dirigidas a sectores poblacionales vulnerables de Bogotá”; 212 de 2020 “Por medio del cual se implementa el registro distrital de cuidadoras y cuidadores familiares y voluntarios protectores de personas con dependencia de cuidado y se dictan otras disposiciones”; y 226 de 2020 “Por medio del cual se promueve el acompañamiento y una ruta integral de atención para la mujer gestante y lactante fortaleciendo el parto digno, tranquilo y saludable y se dictan otras disposiciones. De igual manera, del Proyecto de Ley: el acceso de madres cabeza de familia a servicios financieros y Servicios financieros para adquisición de vivienda con madres cabeza de familia. vi) Definición de las categorías del trazador presupuestal de igualdad y equidad de género. Durante el cuarto trimestre se elaboraron los siguientes documentos:  Lineamientos para la transversalización del enfoque de género en proyectos de inversión de los 14 sectores, 
Se brindo asistencia técnica para la participación de los 15 sectores y entidades de la Administración Distrital en el Ranking Par (Aequales); se logró la participación del 70% de entidades distritales.
Entre otras actividades se realizó una jornada exclusiva para las mujeres de la ciudad en el marco de la socialización del diagnóstico POT con la participación de instancias como el Consejo Consultivo de Mujeres, Comités Operativos Locales de Mujer y Género y organizaciones como AVP con la participación de más de 105 mujeres de toda la ciudad. Se hizo una jornada de inducción al equipo de trabajo de FONCEP para la incorporación del enfoque de género al interior de la entidad. Se apoyó la elaboración de la propuesta de foro de “Movilidad  del Cuidado y Bicicleta”  para la XIII Semana de la Bicicleta. Se participa en la mesa de reducción de la pobreza femenina, para en articulación con SDH, SDDE, SDIS, SDP, este espacio se apoya para articular los lineamientos con los sectores. Se acompaña el Plan de Acción de la Mesa Distrital de Acompañamiento Social a proyectos de Vivienda Gratuita liderada por la SDHT; se acompaña la inclusión del enfoque de género en los programas de la SED: Al colegio en Bici y Ciempiés caminos seguros. Se realiza la sensibilización sobre comunicación no sexista en la SDMujer y se apoya la conformación del semillero de investigación con niñas, adolescentes y jóvenes del IDIPRON. DURANTE EL CUARTO TRIMESTRE. Se entrega documento de lineamientos de transversalización en las metas del PDD 2020 – 2024.  Se elaboraron los siguientes documentos: Lineamientos para la transversalización del enfoque de género en proyectos de inversión para los 14 sectores, estos ya fueron revisados y aprobados por la dirección  iii) construcción de metodología SSR con enfoque de género para centros integrales de atención en salud iv)materiales sobre generalidades del presupuesto  e introducción a los presupuestos sensibles al género y trazador presupuestal de igualdad y equidad de género v) material de talleres dirigidos a OAP de entidades del Distrito sobre presupuestos sensibles al género e introducción a trazador presupuestal VI) manual operativo de transferencias monetarias estrategia RETO, Guion metodológico sesión 1 del IDRD vi) Instrumento de medición de gobernanza para ligas deportivas Bogotá; barreras de género para el ingreso a la ruta de empleo en el marco de la estrategia RETO y ruta de Empleo con enfoque de género; Ruta de acoso sexual laboral de UAECOB vii) documento de categorías, recomendaciones para la incorporación de eficiencia del gasto y guía del Trazador Presupuestal de Igualdad y Equidad de Género.  Se realizan: i) sensibilización garantía de derechos de las mujeres, rutas de atención y casos de violencias a Sector Movilidad ii)construcción de metodología SSR con enfoque de género para centros integrales de atención en salud iii)  materiales sobre generalidades del presupuesto  e introducción a los presupuestos sensibles al género y trazador presupuestal de igualdad y equidad de género iv) material de talleres dirigidos a OAP de entidades del Distrito sobre presupuestos sensibles al género e introducción a trazador presupuestal v)Taller con SDP de Urbanismo con Enfoque de género vi)material para sensibilización  y piezas comunicativas sobre lenguaje incluyente para UAECOB. Se elaboran bullets sobre i) movilidad y género  ii) Franja Virtual Memorias En Diálogo: Territorios con Memorias ii) La Paz desde las mujeres y Bogotá Epicentro de Paz iv) actividades bici y colectivas  vi) participación de la secretaria SDMujer en II Congreso 50-50 Ciudades para las mujeres que se llevó a cabo en Jalisco  vii) sobre acciones relativas al uso goce y disfrute de la bicicleta por parte de las mujeres como medio de transporte y como práctica deportiva viii) sobre alianzas estrategicas con el sector Hábitat ix) Estrategia Más mujeres en bici x)Me muevo segura xi) los resultados investigación relacionada con salud y transporte de Transmicable.</t>
  </si>
  <si>
    <t>Realizar monitoreo y  seguimiento a la implementación  de las concertaciones de los Planes Sectoriales de Transversalización para la igualdad de género y el Plan de Igualdad de Oportunidades de Equidad de Género</t>
  </si>
  <si>
    <r>
      <rPr>
        <b/>
        <sz val="10"/>
        <rFont val="Times New Roman"/>
        <family val="1"/>
      </rPr>
      <t xml:space="preserve">Sandra Cifuentes
</t>
    </r>
    <r>
      <rPr>
        <sz val="10"/>
        <rFont val="Times New Roman"/>
        <family val="1"/>
      </rPr>
      <t>Equipo de Segumiento
Clara López García</t>
    </r>
  </si>
  <si>
    <t>Porcentaje de informes trimestrales de monitoreo y  seguimiento a PSTG, elaborados.</t>
  </si>
  <si>
    <t>N° Avance. de informes  de monitoreo y seguimientos a los PSTG elaborados / No. de Informe programado a los PST programados)  * 100</t>
  </si>
  <si>
    <t>Informe</t>
  </si>
  <si>
    <t xml:space="preserve">1. Informe de seguimiento a los PSTG  y PIOEG  con avances trimestrales
2. Retroalimentación a los PSTG y PIOEG </t>
  </si>
  <si>
    <t xml:space="preserve">Durante el periodo: se elaboró el documento instructivo para el diligenciamiento de matriz de concertación y seguimiento a los instrumentos de la Política Pública de Mujeres y Equidad de Género (PIOEG-PSTG). Se revisaron técnicamente los documentos propuesta de concertación que fueron remitidos a los Sectores  en el marco de la concertación para el primer semestre de 2020 y el avance en el acompañamiento técnico para la actualización y concertación del segundo semestre en el marco del Plan de Desarrollo "Un nuevo contrato social y ambiental para la Bogotá del Siglo XXI", en proceso de ejecución.
Se ha realizado asistencia técnica a las referentas que realizan asistencia técnica a los sectores de la Administración Distrital, para cualificar el diligenciamiento de la matriz de concertación y seguimiento de los instrumentos de la PPMyEG. Se elaboró documento en revisión del Balance de la implementación del Plan de Igualdad de Oportunidades para la Equidad de Género y del Plan Sectorial de la Transversalización de Género, correspondiente al año 2019. Se elaboró el documento preliminar de seguimiento de la implementación de los instrumentos de la PPMyEG del primer semestre 2020.
Se ha realizado acompañamiento a las referentas que realizan asistencia técnica a los sectores de la Administración Distrital, para cualificar el diligenciamiento de la matriz de concertación y seguimiento de los instrumentos de la PPMyEG en el segundo semestre de 2020. Se revisaron las propuestas de concertación para la vigencia 2021 y se elaboró documento de Balance de la implementación del Plan de Igualdad de Oportunidades para la Equidad de Género y del Plan Sectorial de la Transversalización de Género, correspondiente al año 2020-1 y esta en revisión y validación el documento de Balance de la implementación del Plan de Igualdad de Oportunidades para la Equidad de Género y del Plan Sectorial de la Transversalización de Género, correspondiente al año 2020-2. Se elaboró el documento sobre la implementación y seguimiento de los logros de transversalización 2020-2. </t>
  </si>
  <si>
    <t>2. Realizar la secretaría técnica de la Comisión Intersectorial de Mujeres (CIM)
(Decreto 527 de 2014)</t>
  </si>
  <si>
    <t xml:space="preserve">Secretaría técnica realizada de la  Comisión Intersectorial de Mujeres - CIM </t>
  </si>
  <si>
    <t>Desarrollar la secretaría técnica de la CIM con participación del nivel directivo del Distrito y avance técnico a través de su Unidad Técnica de Apoyo (UTA).</t>
  </si>
  <si>
    <r>
      <rPr>
        <b/>
        <sz val="10"/>
        <rFont val="Times New Roman"/>
        <family val="1"/>
      </rPr>
      <t>Luz Irayda Rojas</t>
    </r>
    <r>
      <rPr>
        <sz val="10"/>
        <rFont val="Times New Roman"/>
        <family val="1"/>
      </rPr>
      <t xml:space="preserve">
Equipo de Transversalización
Clara López García
</t>
    </r>
  </si>
  <si>
    <t>Sesiones de la Comisión Intersectorial de Mujeres con Secretaría técnica e</t>
  </si>
  <si>
    <t>(No. de sesiones de CIM realizadas / No. de sesiones de CIM programadas)*100</t>
  </si>
  <si>
    <t>sesiones</t>
  </si>
  <si>
    <t xml:space="preserve">Actas sesiones CIM </t>
  </si>
  <si>
    <t>Durante el primer semestre no hubo sesiones de la CIM. Sin embargo, ser realizaron 2 sesiones de la UTA. Se construyó el Plan de Acción vigencia 2020 para estas instancias, se elaboró el informe de gestión de la CIM 2019 (el cual está para firma del despacho de la Secretaría).
Para el tercer trimestre se realizaron 4 sesiones de la UTA, (10 y 30 de junio, 23 de julio, 27 de agosto) y se realizó la primera sesión de la CIM (13 de agosto). Este espacio fue presidido por la secretaria: se presentó el plan de acción de la CIM, el proceso de actualización de la PPMYEG y se validaron los logros de la transversalización (victorias).
Asimismo, durante el periodo se realizó propuesta de reglamento interno de la CIM con base al Decreto 527 de 2014 y la Resolución 233 de 2018 de la Secretaría General. El reglamento interno ha sido aprobado y ajustado con base a la resolución 753 de 2020
Durante el cuarto trimestre se realizaron 2 sesiones de CIM la primera el 17 de diciembre y la segunda el 22 de diciembre. Se realizaron 4 sesiones de UTA, las dos primeras el 2 y 29 de octubre, la tercera el 20 de noviembre y la cuarta el 18 de diciembre.</t>
  </si>
  <si>
    <t>Evaluación, formulación e implementación del Plan de Igualdad de Oportunidades para la Equidad de Género</t>
  </si>
  <si>
    <t xml:space="preserve">3. Armonizar el proceso de actualización de la Política Pública de Mujeres y Equidad de Género </t>
  </si>
  <si>
    <t xml:space="preserve">Actualización de la Política Pública de Mujer y Equidad e Género armonizada </t>
  </si>
  <si>
    <t xml:space="preserve">Mesas de Trabajo intersectoriales para la formulación del plan de acción de la Política Pública de Mujeres y Equidad de Género </t>
  </si>
  <si>
    <t>Amira Sofía Castañeda
Equipo de política y equipo de Diseño de Política Clara López García</t>
  </si>
  <si>
    <t>Mesas de trabajo para la formulación del plan de acción</t>
  </si>
  <si>
    <t>(No. de mesas de trabajo intersectoriales realizadas/ No. de mesas de trabajo intersectoriales programadas)*100</t>
  </si>
  <si>
    <t>Mesas de trabajo</t>
  </si>
  <si>
    <t xml:space="preserve">Evidencia de reunión de las Mesas de trabajo realizadas 
</t>
  </si>
  <si>
    <t>Durante el primer trimestre 2020, se revisaron las propuestas del nuevo Plan Distrital de Desarrollo "Un nuevo contrato social y ambiental para la Bogotá del siglo XXI", para incorporar y actualizar con estas propuestas el plan de acción de la PPMYEG, teniendo en cuenta las indicaciones de la Guía de formulación e implementación de Política Pública del Distrito. 
En el segundo trimestre del 2020, se consolidó y validó el plan de trabajo y el cronograma para la actualización de la PPMYEG, se realizaron reuniones internas los días 6, 13, 18, 27 y 29 de mayo, se realizó una mesa de trabajo con el Consejo Consultivo de Mujeres el 22 de mayo y se enviaron los oficios de citación a las mesas de trabajo bilaterales que se realizaron en junio en las que se socializo el proceso de armonización del plan de acción de la PPMYEG y se solicitaron los ajustes pertinentes a los sectores.
Para el tercer trimestre: se adelantó el proceso de consolidación de la armonización y actualización de la matriz de plan de acción de la PPMYEG, teniendo en cuenta lo remitido por los sectores de la Administración Distrital. Asimismo, se actualizó el documento CONPES. Se solicitaron ajustes a los sectores de la Administración Distrital, se consolido la información y se radicó el documento CONPES y plan de acción de la PPMYEG con el radicado No. 1-2020-005340 del 25 de agosto de 2020. 
Durante el cuarto trimestre se realizaron los ajustes al Documento CONPES y el Plan De Acción de la PPMYEG solicitados por la Subsecretaría de Planeación Socioeconómica de la Secretaría Distrital de Planeación, luego de la revisión realizada para la emisión de concepto de viabilidad que permite la presentación de la política en sesión de Pre CONPES. Para la realización de los ajustes de fondo en términos de fórmulas de indicador y redacción del nombre de producto, se llevaron a cabo reuniones con los sectores responsables para concertar la realización de las modificaciones solicitadas por la SDP, una vez aprobadas por el sector, se consolidaron en las fichas técnicas de indicador del producto y la matriz de plan de acción, para realizar la radicación de los ajustes ante la Secretaría Distrital de Planeación. Una vez se tuvo en concepto de viabilidad, se realizó la presentación de la Política en la sesión Pre CONPES del 5 noviembre en la cual se recibieron solicitud de ajustes por parte de la Secretaría de Ambiente, Movilidad y Planeación, los cuales fueron incluídos respectivamente. El día 30 de noviembre se llevó a cabo la sesión CONPES, en la cual luego de ser expuesta para aprobación la PPMYEG,  la Alcaldesa solicito ajustes relacionados al capítulo de financiamiento y la vinculación de otros productos que estuvieran armonizados con las metas Plan de  Distrital de Desarrollo, dicho ejercicio se realizó en concertación con los sectores encargados de las metas, para consolidar una nueva versión del documento CONPES y el Plan de Acción de la Política, la cual fue de nuevo radicada ante la Secretaría Distrital de Planeación para su revisión técnica.</t>
  </si>
  <si>
    <t>Diagnóstico, formulación e implementación de los Planes Sectoriales de Transversalización
Evaluación, formulación e implementación del Plan de Igualdad de Oportunidades para la Equidad de Género</t>
  </si>
  <si>
    <t xml:space="preserve">4.Dar lineamientos para la asistencia técnica en las localidades para la transversalización de enfoques y de los instrumentos de la PPMYEG </t>
  </si>
  <si>
    <t xml:space="preserve">Lineamientos para la asistencia técnica local para la transversalización de enfoques y de los instrumentos de la PPMYEG </t>
  </si>
  <si>
    <t xml:space="preserve">Dar línea técnica  para la transversalización de los  enfoques y de los instrumentos de la PPMYEG  a la Dirección de Territorialización de Derecho y Participación </t>
  </si>
  <si>
    <r>
      <rPr>
        <b/>
        <sz val="10"/>
        <rFont val="Times New Roman"/>
        <family val="1"/>
      </rPr>
      <t>Clara López García</t>
    </r>
    <r>
      <rPr>
        <sz val="10"/>
        <rFont val="Times New Roman"/>
        <family val="1"/>
      </rPr>
      <t xml:space="preserve">
Equipo de Transversalización
</t>
    </r>
  </si>
  <si>
    <t xml:space="preserve">Porcentaje  de lineamientos elaborados para  para transversalización de la PPMyEG en lo local </t>
  </si>
  <si>
    <t xml:space="preserve">N° de lineamientos elaborados para la transversalización de la PPMyEG en lo local* 100
</t>
  </si>
  <si>
    <t>Por demanda</t>
  </si>
  <si>
    <t xml:space="preserve">Documentos </t>
  </si>
  <si>
    <t xml:space="preserve">Lineamientos técnicos entregados  a la Dirección de Territorialización de Derecho y Participación </t>
  </si>
  <si>
    <t>Para el primer semestre: se realizó el acompañamiento a las referentas por sector para la realización de las recomendaciones para la incorporación del enfoque de género  y enfoque diferencial en las definiciones de gasto de los 15 sectores, para desarrollar en las localidades. Asimismo, se realizaron reuniones en articulación con la Dirección de Territorialización y la Secretaría de Planeación para avanzar en realización de talleres con las alcaldías locales para la incorporación de los enfoques en los proyectos de inversión local.
Para el tercer trimestre: se elaboraron conceptos sobre criterios de viabilidad y elegibilidad para la inclusión de los enfoques de género y diferencial de los sectores: Gestión Pública, Movilidad, Salud, Cultura, Educación, Hábitat,  Desarrollo Económico, para un total de 34 conceptos. Al incidir en los sectores, la información va a ser aterrizada a las localidades a través de los documentos de criterios de elegibilidad y viabilidad y que irán en línea con los proyectos de inversión local que desde cada Alcaldía se van a realizar y que se espera cuenten con la incorporación del enfoque de género.
Por otro lado, se avanzo con el Sector Planeación para brindar asistencia técnica a las localidades en formulación de proyectos de inversión mediante reuniones y un taller con alcaldes y alcaldesas. En este espacio se socializó que se realizará un taller puntual para cada localidad sobre cómo se deben incorporar los enfoques diferencial-poblacional y de género en los proyectos de inversión local. Para el cuarto trimestre . Se dieron conceptos a proyectos de sector Movilidad, Hábitat, Salud, Gestión Pública, Hacienda, Desarrollo Económico y Cultura. Se acompañaron proyectos y programas asociados a sectores Movilidad, Salud, Planeación, Integración Social y Seguridad.  Se enviaron a la Secretaría Distrital de Planeación recomendaciones para la incorporación de los enfoques de género y diferencial en criterios de elegibilidad y viabilidad de los sectores de Gobierno, Gestión Pública, Integración Social, Ambiente. Educación, Salud, Cultura, Seguridad y se está en revisión de los de IDPAC</t>
  </si>
  <si>
    <t xml:space="preserve">PLANEACIÓN Y GESTIÓN </t>
  </si>
  <si>
    <t>Versión: 06</t>
  </si>
  <si>
    <t>FORMULACIÓN Y SEGUIMIENTO PLANES OPERATIVOS ANUALES</t>
  </si>
  <si>
    <t>Fecha de Emisión: 18 de diciembre de 2020</t>
  </si>
  <si>
    <t xml:space="preserve">PROCESO </t>
  </si>
  <si>
    <t>ATENCIÓN SOCIO JURÍDICA A MUJERES DEL DISTRITO</t>
  </si>
  <si>
    <t xml:space="preserve">META PROYECTO DE INVERSIÓN </t>
  </si>
  <si>
    <t>ÁREA RESPONSABLE</t>
  </si>
  <si>
    <t xml:space="preserve"> INDICADOR </t>
  </si>
  <si>
    <t>MAGNITUD / UNIDAD DE MEDIDA</t>
  </si>
  <si>
    <t>TIPO DE INDICADOR</t>
  </si>
  <si>
    <t>DESCRIPCIÓN CUALITATIVA DEL AVANCE</t>
  </si>
  <si>
    <t>RETRASOS Y FACTORES LIMITANTES PARA EL CUMPLIMIENTO</t>
  </si>
  <si>
    <t>TRIM I</t>
  </si>
  <si>
    <t>TRIM II</t>
  </si>
  <si>
    <t>TRIM III</t>
  </si>
  <si>
    <t>TRIM IV</t>
  </si>
  <si>
    <t>TOTAL</t>
  </si>
  <si>
    <t>TIMR I</t>
  </si>
  <si>
    <t>7. Contribuir con el reconocimiento y la garantía, restablecimiento, de los derechos humanos de las mujeres del Distrito Capital, la eliminación de las causas estructurales de la violencia contra las mujeres y el acceso efectivo a la justicia</t>
  </si>
  <si>
    <t xml:space="preserve">1. Realizar a 35000 mujeres, orientaciones y asesorías socio jurídicas través de Casas de Justicia y escenarios de fiscalías (CAPIV, CAVIF y CAIVAS) y Sede
4. Realizar atención en 7 Casas de Justicia con ruta integral
5. Realizar seguimiento al 100% de los casos que se atienden en 7 Casas de Justicia con ruta integral.
</t>
  </si>
  <si>
    <t>Contribuir a que el Sistema de información misional de la SDMujer se  consolide como la fuente de información oficial en la entidad, respecto a las actuaciones socio jurídicas relacionadas con los procesos judiciales y/o administrativos acompañados desde la Estrategia de Justicia de Genero-EJG-.</t>
  </si>
  <si>
    <t>SFCYO</t>
  </si>
  <si>
    <t>Reportes de actuaciones en el Si Misional con seguimiento</t>
  </si>
  <si>
    <t>(Número de seguimientos  realizados/ Número de seguimientos programados)*100</t>
  </si>
  <si>
    <t>Seguimientos mensuales</t>
  </si>
  <si>
    <t>Gestión</t>
  </si>
  <si>
    <t>Solicitudes de ajuste a registros mensuales (Mesa Ayuda y/o correos) 
Reportes atenciones</t>
  </si>
  <si>
    <r>
      <t xml:space="preserve">Se realizó seguimiento mensual al registro de las atenciones en el SIMSIONAL, y se generaron las solicitudes de ajuste a la mesa de ayuda.
Con la información depurada en el sistema, se elaboraron los reportes mensuales de atenciones.
</t>
    </r>
    <r>
      <rPr>
        <b/>
        <sz val="10"/>
        <rFont val="Times New Roman"/>
        <family val="1"/>
      </rPr>
      <t xml:space="preserve">
Soportes:</t>
    </r>
    <r>
      <rPr>
        <sz val="10"/>
        <rFont val="Times New Roman"/>
        <family val="1"/>
      </rPr>
      <t xml:space="preserve"> 
Reporte atenciones octubre
Reporte atenciones noviembre
Reporte atenciones diciembre
Solicitudes mesa de ayuda</t>
    </r>
  </si>
  <si>
    <t>2. Ejercer a 1500 casos nuevos asignados por Comité de Enlaces representacíón jurídica.
3.Realizar seguimiento al 100% de los casos activos de representación jurídica.</t>
  </si>
  <si>
    <t>Asegurar que los casos en los cuales la SDMujer asume la representación judicial de las mujeres, son analizados y cumplen con los criterios establecidos normativamente</t>
  </si>
  <si>
    <t>Casos analizados en comité de enlaces para representación jurídica</t>
  </si>
  <si>
    <t xml:space="preserve">(Número de casos analizados /Número de casos escalonados)*100 </t>
  </si>
  <si>
    <t>Casos analizados</t>
  </si>
  <si>
    <t>Reporte de Comité de enlaces SIMISIONAL</t>
  </si>
  <si>
    <r>
      <t xml:space="preserve">En el trimestre se analizaron el 100% de los casos escalonados por las abogadas de la Estrategia de Justicia de Género. El total de casos para este periodo fue de 191; 56 en octubre, 64 en noviembre y 71 en diciembre.
Una vez analizados los casos, se asignaron para representación 182 casos. Es de anotar que 10 casos analizados se asignaron para representación en mas de un proceso, asi: 3 solicitudes para procesos administrativo y proceso familia, 5 solicitudes para procesos penal y administrativo, 1 solicitud para proceso penal y familia y otra para dos procesos penal. 
En el trimestre se llevaron acabo 13 sesiones ordinarias (una semanal); 46 extraordinarias y 20 virtiales.
</t>
    </r>
    <r>
      <rPr>
        <b/>
        <sz val="10"/>
        <rFont val="Times New Roman"/>
        <family val="1"/>
      </rPr>
      <t>Soportes</t>
    </r>
    <r>
      <rPr>
        <sz val="10"/>
        <rFont val="Times New Roman"/>
        <family val="1"/>
      </rPr>
      <t xml:space="preserve">
Relación casos comite</t>
    </r>
  </si>
  <si>
    <t>1. Realizar a 35000 mujeres, orientaciones y asesorías socio jurídicas través de Casas de Justicia y escenarios de fiscalías (CAPIV, CAVIF y CAIVAS) y Sede
2. Ejercer a 1500 casos nuevos asignados por Comité de Enlaces representacíón jurídica.</t>
  </si>
  <si>
    <t>Participar en espacios de articulación intrainstitucinal  e interinstitucional, en el marco de Justicia de Género.</t>
  </si>
  <si>
    <t>Comité de espacios de articulación con participación de la SDMJ en marco de la EJG</t>
  </si>
  <si>
    <t xml:space="preserve">(Número de comites de espacios de articulación en los que se participa /Número de comites de espacios de articulación programados)*100
</t>
  </si>
  <si>
    <t xml:space="preserve">Cómites de articulación. </t>
  </si>
  <si>
    <t>Actas de comité</t>
  </si>
  <si>
    <r>
      <t xml:space="preserve">* El 18 de diciembre se realizó última sesión de cierre del año del Comité de Justicia de Género, en concordancia con lo ordenado en el art. 23 de la Resolución 435 de 2020 de la Estrategia Justicia de Género; donde se abordaron los siguientes temas:
1. Metas Estratégicas: espacios en el marco del Nuevo Plan de Desarrollo
2. Reporte cumplimiento de metas en orientación y asesoría consolidado:
3. Estadística Comité Enlaces junio – diciembre 2020
4. Resolución Estrategia Justicia de Género – aprobada.
* Reunión UNAL en el marco del Convenio con Facultad de Derecho, de prácticas académicas.
</t>
    </r>
    <r>
      <rPr>
        <b/>
        <sz val="10"/>
        <rFont val="Times New Roman"/>
        <family val="1"/>
      </rPr>
      <t>Soporte:</t>
    </r>
    <r>
      <rPr>
        <sz val="10"/>
        <rFont val="Times New Roman"/>
        <family val="1"/>
      </rPr>
      <t xml:space="preserve">
Acta Comite Justicia de Género
Acta UNAL</t>
    </r>
  </si>
  <si>
    <t>Divulgar logros de la Estrategia Justicia de Género- SDMujer</t>
  </si>
  <si>
    <t>Boletines de información con la EJG elaborados y divulagados</t>
  </si>
  <si>
    <t>(No. de boletines elaborados y divulgados/Número de boletines programados)*100</t>
  </si>
  <si>
    <t>Boletines</t>
  </si>
  <si>
    <t>Publicación Pagina Web - divulgación</t>
  </si>
  <si>
    <r>
      <t xml:space="preserve">Se realizó investigación sobre Acoso sexual y cibercaso, en aras de aportar en la construcción de linea base para la invesitagacion de estas formas de violencia hacia las mujeres y aportar en la construcción de documentos de la Estrategia de Justicia de Género, y que pueda además ser un documento pedagógico de consulta
</t>
    </r>
    <r>
      <rPr>
        <b/>
        <sz val="10"/>
        <rFont val="Times New Roman"/>
        <family val="1"/>
      </rPr>
      <t>Soportes</t>
    </r>
    <r>
      <rPr>
        <sz val="10"/>
        <rFont val="Times New Roman"/>
        <family val="1"/>
      </rPr>
      <t xml:space="preserve">
Boletina
Acta de revision
</t>
    </r>
  </si>
  <si>
    <t xml:space="preserve">Realizar sensibilizaciones en género, justicia y derecho en los espacios concertados. </t>
  </si>
  <si>
    <t>Sensibilizaciones de género, justicia y derecho elaboradas</t>
  </si>
  <si>
    <t xml:space="preserve">(Número de sensibilizaciones realizadas / Número de sensibilizaciones programadas) * 100
</t>
  </si>
  <si>
    <t>Sensibilizaciones</t>
  </si>
  <si>
    <t>Agenda sensibilizaciones
Lista de asistencia</t>
  </si>
  <si>
    <r>
      <t xml:space="preserve">En coordinaciíon con el Servicio Civil, en el tercer trimestre se realizarón los siguientes talleres virtuales:
+ 22-10-2020: Participanción de 16 servidores públoicos. de diferentes Secretarias y entidades del Distrito
* 26-11-2020: Participanción de 15 servidores públoicos del  Fondo De Prestaciones Económicas, Cesantías Y Pensiones - FONCEP
* 9-12-2020: Participacion de 52 servidores públicos. (Soporte Teams)
* 10-12-2020: Participanción de 12 servidores públoicos del Instituto Distrital de la Gestión del Riesgo y Cambio Climático - IDIGER
</t>
    </r>
    <r>
      <rPr>
        <b/>
        <sz val="10"/>
        <rFont val="Times New Roman"/>
        <family val="1"/>
      </rPr>
      <t>Soporte:</t>
    </r>
    <r>
      <rPr>
        <sz val="10"/>
        <rFont val="Times New Roman"/>
        <family val="1"/>
      </rPr>
      <t xml:space="preserve">
4 Listas de asistencia Taller de acoso laboral.</t>
    </r>
  </si>
  <si>
    <t xml:space="preserve">Validar y remitir insumos para la modificación de la Resolución 428 de 2017, </t>
  </si>
  <si>
    <t>SFCYO - OAJ</t>
  </si>
  <si>
    <t>Proyecto de resolución 428 de 2017 modificada</t>
  </si>
  <si>
    <t>100% de la formulación del proyecto de resolución 428 de 2017 modificado para validación.</t>
  </si>
  <si>
    <t xml:space="preserve">Insumos </t>
  </si>
  <si>
    <t>Proyecto de resolución 428 de 2017</t>
  </si>
  <si>
    <r>
      <t xml:space="preserve">• Se logró aprobación de la Resolución 435 del 6 de noviembre de 2020 “Por medio de la cual se desarrollan los objetivos, principios y componentes de la Estrategia de Justicia de Género, se deroga la Resolución 428 de 2017 y se dictan otras disposiciones”,
• Se logró su publicación en la. Página web de la entidad sin comentarios de la ciudadanía. 
• Se logró en el marco de la última sesión del Comité de Enlaces del año del 29/12/2020, en su punto 3, la socialización de los principales lineamientos a desarrollarse en el primer trimestre de 2021 con las enlaces que integran el componente de “Litigio de Género y Justicia Integral.
</t>
    </r>
    <r>
      <rPr>
        <b/>
        <sz val="10"/>
        <rFont val="Times New Roman"/>
        <family val="1"/>
      </rPr>
      <t>Soporte</t>
    </r>
    <r>
      <rPr>
        <sz val="10"/>
        <rFont val="Times New Roman"/>
        <family val="1"/>
      </rPr>
      <t>:
Resolucion 0435 de 2020. 
Soporte publicación resolución
Acta comité de enlaces</t>
    </r>
  </si>
  <si>
    <t xml:space="preserve">FECHA DE ELABORACIÓN
Seleccione con una (X) la información a presentar:  </t>
  </si>
  <si>
    <t xml:space="preserve">(___) Formulación: </t>
  </si>
  <si>
    <t>ELABORÓ</t>
  </si>
  <si>
    <t>APROBÓ</t>
  </si>
  <si>
    <t>REVISIÓN OFICINA ASESORA DE PLANEACIÓN</t>
  </si>
  <si>
    <t xml:space="preserve">VoBo. </t>
  </si>
  <si>
    <t xml:space="preserve">(___) Actualización: </t>
  </si>
  <si>
    <t>Nombre:  Sandra Liliana Calderón Castellanos</t>
  </si>
  <si>
    <t>Nombre: Lisa Cristina Gómez Camargo</t>
  </si>
  <si>
    <t>Nombre:</t>
  </si>
  <si>
    <t>(_X__)Seguimiento:</t>
  </si>
  <si>
    <t>Cargo:</t>
  </si>
  <si>
    <t>Contratista</t>
  </si>
  <si>
    <r>
      <t xml:space="preserve">Cargo: </t>
    </r>
    <r>
      <rPr>
        <sz val="10"/>
        <rFont val="Times New Roman"/>
        <family val="1"/>
      </rPr>
      <t xml:space="preserve">Responsable del proceso </t>
    </r>
  </si>
  <si>
    <t>Cargo: Jefa Oficina Asesora de Planeación</t>
  </si>
  <si>
    <t>Secretaría Distrital de la Mujer</t>
  </si>
  <si>
    <t>Direccionamiento Estratégico</t>
  </si>
  <si>
    <t>Versión: 04</t>
  </si>
  <si>
    <t>Formulación y Seguimiento Planes Operativos Por Proceso</t>
  </si>
  <si>
    <t>Fecha de Emisión: 6 de junio de 2017</t>
  </si>
  <si>
    <t>Gestión de Talento Humano</t>
  </si>
  <si>
    <t>Dirección de Talento Humano</t>
  </si>
  <si>
    <t>Subsecretaría de Gestión Corporativa</t>
  </si>
  <si>
    <t>Octubre - Diciembre 2020</t>
  </si>
  <si>
    <t xml:space="preserve"> Fomentar el desarrollo de las (os) servidoras (es) públicas (os) de la Entidad, que les permita apoyar la gestión de los procesos en los cuales poseen injerencia, tramitando las situaciones administrativas generadas, promoviendo permanentemente la seguridad e integridad de las (os) servidoras (es) al interior de la Secretaria Distrital de la Mujer en el desarrollo de sus funciones, generando espacios para el desarrollo de competencias laborales y un adecuado clima organizacional aunando al bienestar de las (os) servidoras (es).</t>
  </si>
  <si>
    <t>Consolidar la Secretaría Distrital de la Mujer como una entidad innovadora y
eficiente, para contribuir con la garantía de derechos de las mujeres en el Distrito
Capital.</t>
  </si>
  <si>
    <t xml:space="preserve">Fortalecimiento de procesos mediante la apropiación y articulación de actividades y herramientas técnicas para una gestión eficiente, colaborativa y transparente, que permitan la ejecución y evaluación de la misión institucional. </t>
  </si>
  <si>
    <t>Desarrollar el Plan de Bienestar Social, estímulos e incentivos para
motivar el desempeño y el compromiso de las servidoras y servidores, y contribuir al mejoramiento del clima
laboral en la Entidad.</t>
  </si>
  <si>
    <t xml:space="preserve">Propiciar  un clima laboral que  permita el mejoramiento de  calidad de vida de las servidoras y servidores y sus familias </t>
  </si>
  <si>
    <t>Formular y adoptar el plan de Bienestar Social e Incentivos de la Entidad a partir de diagnóstico obtenido de encuestas aplicadas a los servidores y servidoras de la Secretaría Distrital de la Mujer.</t>
  </si>
  <si>
    <t>Plan de Bienestar e Incentivos Institucionales</t>
  </si>
  <si>
    <t xml:space="preserve">
Porcentaje de avance en la construcción del documento del Plan de Bienestar Social e Incentivos </t>
  </si>
  <si>
    <t xml:space="preserve">
(No. De acciones efectuadas /No. De acciones requeridas)*100</t>
  </si>
  <si>
    <t>Documento Plan de Bienestar Social e Incentivos, formulado y adoptado.</t>
  </si>
  <si>
    <t xml:space="preserve">Resolución que adopta el Plan de Bienestar Social e Incentivos </t>
  </si>
  <si>
    <r>
      <rPr>
        <b/>
        <sz val="10"/>
        <color rgb="FF000000"/>
        <rFont val="Times New Roman"/>
        <family val="1"/>
      </rPr>
      <t>CUARTO TRIMESTRE</t>
    </r>
    <r>
      <rPr>
        <sz val="10"/>
        <color rgb="FF000000"/>
        <rFont val="Times New Roman"/>
        <family val="1"/>
      </rPr>
      <t>: Se dio cumplimiento de esta actividad en el primer trimestre del año. Generando como producto el Plan de Bienestar Social e Incentivos 2020.</t>
    </r>
  </si>
  <si>
    <t>Ejecución de por lo menos el 90% de las actividades previstas en el Plan de Bienestar Social, estimulos e incentivos</t>
  </si>
  <si>
    <t>Porcentaje de ejecución de las actividades previstas  en el Plan de Bienestar Social, estimulos e incentivos</t>
  </si>
  <si>
    <t>(Número  de actividades del Plan de Bienestar ejecutadas / Número de actividades del Plan de Bienestar programadas)*100</t>
  </si>
  <si>
    <t>Actividades definidas en el Plan de Bienestar e Incentivos, ejecutadas.</t>
  </si>
  <si>
    <t>Actas,  registros de:  asistencia, de cumplimiento, fotograficos, videos, comunicaciones internas y externas, de las actividades desarrolladas</t>
  </si>
  <si>
    <r>
      <t xml:space="preserve">
CUARTO TRIMESTRE: </t>
    </r>
    <r>
      <rPr>
        <sz val="10"/>
        <color rgb="FF000000"/>
        <rFont val="Times New Roman"/>
        <family val="1"/>
      </rPr>
      <t xml:space="preserve">La Dirección de Talento Humano de conformidad con las actividades programas en el Plan de Bienestar Social, Estímulos e Incentivos, realizó las siguientes actividades en el CUARTO trimestre 2020, así: 
ACTIVIDADES CONJUNTAS PROYECTO DE INVERSION/FUNCIONAMIENTO:
1.DESVINCULACIÓN : SALUD FINANCIERA: Se realizaron dos talleres con la asistencia de 22 servidoras y servidores de la planta permanente y temporal - TALLER DE MARKETING PERSONAL: se realizó 1 taller con la asistencia de 22 personas.
2 VACACIONES RECREATIVAS PARA NIÑAS Y NIÑOS: Se realizó esta actividad de manera virtual durante 3 días con la entrega de materiales y refrigerios a domicilio para 40 hijas e hijos de servidoras y servidores.
3. VACACIONES RECREATIVAS PARA JOVENES: Se realizó esta actividad de manera virtual durante 3 días con la entrega de materiales y refrigerios a domicilio para 40 hijas e hijos de servidoras y servidores.
4. ACTIVIDAD RECREATIVA PARA CHIQUITINES: Se realizó la actividad en un día con actividad am y pm y entrega a domicilios de materiales y refrigerios  para 30 niños y niñas de entre 8 meses y 5 años de edad.
5. GIMNASIA LABORAL: Se realizaron 10 clases virtuales de rumba aeróbica, danza terapias, aeróbicos y estiramiento, con una asistencia promedio de 12 servidoras.
6. ACTIVIDADES DE CULTURA Y RECREACION: Dado el trabajo en casa, se realizó la entrega de bonos de bienestar de la Caja Social a 160 servidoras y servidores,  para ser utilizado en las actividades recreativas o culturales que ofrece la caja de manera virtual.
7. ATENCIÓN PSICOLÓGICA: En el marco de las actividades de la semana de la salud se inició la implementación del servicio de primeros auxilios psicológicos, con la atención de varias colaboradoras.
8. CONVERSATORIO EN SALUD EMOCIONAL: Se realizaron 10 conversatorios sobre salud emocional con asistencia de 15 personas en promedio.
9. TORNEO DEPORTIVO VIRTUAL: Se realizó el torneo de parchís virtual con la asistencia de 32 servidoras y servidores y sus familias.
10. ACTIVIDAD DE CIERRE DE GESTIÓN: Se realizó la actividad de cierre de gestión denominado NOS CONOCEMOS, NOS RECONOCEMOS, en donde se realizó la actividad de integración de BINGO VIRTUAL con la participación de 160 personas.  
11. DIA DULCE: En el marco de la realización de la actividad de cierre de gestión, se efectuó la entrega de ancheta navideña para compartir en familia.
12. ENTREGA DE INCENTIVO: Se realizó la entrega de bono de turismo social a la servidora SANDRA MARIA CIFUENTES, como incentivo por desempeño laboral, como resultado de su evaluación del desempeño. 
13. ACTIVIDAD DE INTERIORIZACIÓN DE VALORES INSTITUCIONALES: Se realizó la actividad haz lo correcto con la participación de 130 colaboradas y colaboradores de la entidad, a través de un juego virtual que permitió la evaluación del conocimiento de los valores y principios institucionales.
14. TALLER DE PREPENSIONADOS: Se realizaron dos talleres de autocuidado y relaciones familiares paras las servidoras y servidores que se encuentran en el grupo de prepensionados, asistieron 12 personas. 
15. RECONOCIMIENTO DE CUIDADORAS Y CUIDADORES: Se realizó el cargue de $100.000 a la tarjeta de compensar de las servidoras y servidores que cumplen el rol de cuidadoras y cuidadores de niñas y niños, adolescentes, personas en condición de discapacidad y adultos mayores.
ACTIVIDADES DE GESTION 
16. RECONOCIMIENTO DE LAS MEJORES SERVIDORAS: El DASCD, realizó la V GALA DE RECONCIMIENTO, donde se incentivó y exalto el trabajo de 7 servidoras y contratistas de la entidad.
17. FERIA DE SERVICIO: Debido a la realidad virtual durante este periodo, se envió información acerca de los servicios de la caja de compensación y se realizaron asesorías.
18. EXPRESION EMOTIVA: Se envió tarjeta de condolencias por el fallecimiento de familiares de 2 servidoras.
19. HORARIO FLEXIBLE: Siguen en pie los horarios flexibles iniciados en el periodo del año.
20. TRABAJO EN CASA: El cual ha sido apoyado desde la Dirección de Talento Humano con información que les facilite el bienestar en esta nueva modalidad. 
21. CELEBRACION DIA DE PROFESIONALES: Se envió correo de felicitación por el día de la trabajadora social, psicólogas, profesional en gobierno y relaciones internacionales.
22. MEDICION DE CLIMA LABORAL: El DASCD inicio la medición de clima laboral, la cual se apoyó a través de correos de recordatorio para el diligenciamiento de la encuesta.
23.  DIA DE AUTOCUIDADO: Se realizó la entrega de detalles a domicilio a 47 servidoras y servidores que cumplieron años en los meses de octubre, noviembre y diciembre.
</t>
    </r>
  </si>
  <si>
    <t>Realizar evaluación al Plan de Bienestar Social.</t>
  </si>
  <si>
    <t>Porcentaje de avance en el informe del Plan de Bienestar Social</t>
  </si>
  <si>
    <t>(No. De acciones efectuadas /No. De acciones requeridas)*100</t>
  </si>
  <si>
    <t>Informe de resultados de la ejecución del Plan de Bienestar.</t>
  </si>
  <si>
    <r>
      <rPr>
        <b/>
        <sz val="10"/>
        <color rgb="FF000000"/>
        <rFont val="Times New Roman"/>
        <family val="1"/>
      </rPr>
      <t xml:space="preserve">CUARTO TRIMESTRE: </t>
    </r>
    <r>
      <rPr>
        <sz val="10"/>
        <color rgb="FF000000"/>
        <rFont val="Times New Roman"/>
        <family val="1"/>
      </rPr>
      <t>Se realizó la respectiva evaluación del Plan de Bienestar Social e Incentivos en el Cuarto Trimestre del año, dando como producto el documento Evaluación Plan de Bienestar Social e Incentivos 2020.</t>
    </r>
  </si>
  <si>
    <t xml:space="preserve">Desarrollar el Sistema de Gestión de la Seguridad y Salud en el Trabajo,  de acuerdo con el Decreto Nacional 1072 de 2015. </t>
  </si>
  <si>
    <t>Garantizar condiciones de trabajo seguras y saludables en el desarrollo de las diferentes actividades de la SECRETARÍA DISTRITAL DE LA MUJER, a través de la promoción de la salud y de la identificación, evaluación y control de los riesgos ocupacionales, con el fin de evitar la presentación de accidentes de trabajo y de enfermedades laborales y otras situaciones que afecten la calidad de vida de los trabajadores.</t>
  </si>
  <si>
    <t xml:space="preserve"> Formulación del plan anual de trabajo (cronograma) de Seguridad y Salud en el Trabajo de acuerdo con el Decreto 1072 de 2015.</t>
  </si>
  <si>
    <t>Plan de Trabajo Anual en Seguridad y Salud en el Trabajo</t>
  </si>
  <si>
    <t>Porcentaje de avance en la construcción del documento del Plan anual de Trabajo (cronograma) de Seguridad y Salud en el Trabajo, formulado.</t>
  </si>
  <si>
    <t>Efectividad</t>
  </si>
  <si>
    <t>Plan de Trabajo de Seguridad y Salud en el Trabajo.</t>
  </si>
  <si>
    <t>Plan anual  de Trabajo (cronograma) de Seguridad y Salud en el Trabajo.</t>
  </si>
  <si>
    <r>
      <rPr>
        <b/>
        <sz val="10"/>
        <color rgb="FF000000"/>
        <rFont val="Times New Roman"/>
        <family val="1"/>
      </rPr>
      <t>CUARTO TRIMESTRE:</t>
    </r>
    <r>
      <rPr>
        <sz val="10"/>
        <color rgb="FF000000"/>
        <rFont val="Times New Roman"/>
        <family val="1"/>
      </rPr>
      <t xml:space="preserve"> Se dio cumplimiento de esta actividad en el primer trimestre del año. Generando como producto el Plan de Trabajo de Seguridad y Salud en el Trabajo 2020.</t>
    </r>
  </si>
  <si>
    <t>Ejecución por lo menos del 80% (ajustado por MIPG) de las actividades del Plan Anual de Trabajo de Seguridad y Salud en el Trabajo de la Secretaría Distrital Mujer, vigencia 2020.</t>
  </si>
  <si>
    <t>Porcentaje de actividades descritas en el  Plan Anual de Trabajo de Seguridad y Salud en el Trabajo, ejecutadas.</t>
  </si>
  <si>
    <t>(Número de actividades del Plan de Seguridad y Salud en el Trabajo ejecutadas / Número de actividades del Plan de Seguridad y Salud en el Trabajo programadas)*100</t>
  </si>
  <si>
    <t>Actividades descritas en el plan anual de trabajo, ejecutadas.</t>
  </si>
  <si>
    <t>Plan anual de Trabajo
Actas o registros de asistencia, o registros fotográficos o videos, o documentos o correos de las actividades desarrolladas.</t>
  </si>
  <si>
    <r>
      <rPr>
        <b/>
        <sz val="10"/>
        <color rgb="FF000000"/>
        <rFont val="Times New Roman"/>
        <family val="1"/>
      </rPr>
      <t>CUARTO TRIMESTRE:</t>
    </r>
    <r>
      <rPr>
        <sz val="10"/>
        <color rgb="FF000000"/>
        <rFont val="Times New Roman"/>
        <family val="1"/>
      </rPr>
      <t xml:space="preserve"> La Dirección de Talento Humano de conformidad con las actividades programas en el Plan de Trabajo de Seguridad y Salud en el Trabajo, realizó las siguientes actividades en el </t>
    </r>
    <r>
      <rPr>
        <b/>
        <sz val="10"/>
        <color rgb="FF000000"/>
        <rFont val="Times New Roman"/>
        <family val="1"/>
      </rPr>
      <t>CUARTO</t>
    </r>
    <r>
      <rPr>
        <sz val="10"/>
        <color rgb="FF000000"/>
        <rFont val="Times New Roman"/>
        <family val="1"/>
      </rPr>
      <t xml:space="preserve"> trimestre 2020, así: 
1. Se realizaron exámenes médicos ocupacionales de ingreso, periódicos y de egreso.
2. Se adelantaron charlas enfocadas a temas de seguridad y salud en el trabajo como riesgo público, pausas activas, estilos de vida saludable, manejo del estrés, entre otros.
3. Se entregaron los elementos de protección personal y de bioseguridad.
4. Se hicieron afiliaciones a la ARL de las servidoras y servidores que se vincularon a la entidad y contratistas.
5. Se realizó mesa laboral para analizar los casos de enfermedades laborales y revisar accidentes de trabajo presentados, con el acompañamiento de la ARL POSITIVA.
6. Se realizó simulacro de autocuidado.
7. Se adelantaron los procesos contractuales necesarios para la contratación de servicios de exámenes médicos, para el personal de la SDMUJER.
8. Se adelantó auditoria de seguimiento de requisitos mínimos por parte de la ARL POSITIVA.
9. Se socializó la Política, objetivos y documentación del SGSST a las nuevas servidoras, servidores de la entidad, en los espacios de inducción.
10. Se realizaron las sesiones del comité Paritario de Seguridad y Salud en el Trabajo.
11. Se recepcionaron reportes del estado de salud de las personas que ingresan a las sedes de la SDMUJER.
12. Se realizó el debido reporte de casos COVID 19 presentados en la entidad, se realizó la comunicación y acompañamiento a las personas que tuvieron relación con el o los casos positivos y seguimiento a las condiciones de salud.
13. Se actualizaron los procedimientos GTH-PR-12 Reporte e investigación de accidentes e incidentes de trabajo y GTH-PR-20 Identificación de peligros, evaluación y control de riesgos laborales y se realizó la respectiva solicitud para el cargue en el aplicativo LUCHA - KAWAK.
14. Se realizó Auditoria al Sistema de Gestión de Seguridad y Salud en el Trabajo, por parte de la Oficina de Control Interno de la Entidad.</t>
    </r>
  </si>
  <si>
    <t xml:space="preserve"> Desarrollar un Plan Institucional de Formación y Capacitación, para contribuir al desarrollo de competencias de las y los servidores públicos de la Secretaría Distrital de la Mujer </t>
  </si>
  <si>
    <t>Fortalecer las capacidades y conocimientos de las servidoras y servidores públicos de la Secretaría Distrital de la Mujer  que contribuyan al mejoramiento de las competencias individuales y grupales.</t>
  </si>
  <si>
    <t>Formular y adoptar el Plan Institucional de Formación y Capacitación a partir de  dagnóstico de necesidades obtenido de encuestas aplicadas a las/os servidoras/es de la Secretaría Distrital de la Mujer.</t>
  </si>
  <si>
    <t>Plan Institucional de Formación y Capacitación</t>
  </si>
  <si>
    <t xml:space="preserve">Porcentaje de avance en la construcción del documento del Plan Institucional de Formación y Capacitación, formulado y adoptado.
</t>
  </si>
  <si>
    <t>Documento Plan Institucional de Formación y Capacitación, formulado y adoptado.</t>
  </si>
  <si>
    <t>Resolución que adopta el Plan Institucional de Formación y Capacitación</t>
  </si>
  <si>
    <r>
      <rPr>
        <b/>
        <sz val="10"/>
        <color rgb="FF000000"/>
        <rFont val="Times New Roman"/>
        <family val="1"/>
      </rPr>
      <t>CUARTO TRIMESTRE</t>
    </r>
    <r>
      <rPr>
        <sz val="10"/>
        <color rgb="FF000000"/>
        <rFont val="Times New Roman"/>
        <family val="1"/>
      </rPr>
      <t>: Se dio cumplimiento de esta actividad en el primer trimestre del año. Generando como producto el Plan Institucional de Formación y Capacitación 2020.</t>
    </r>
  </si>
  <si>
    <t>Ejecutar por lo menos el 90% de  las actividades previstas en el Plan Institucional de Formación y Capacitación..</t>
  </si>
  <si>
    <t xml:space="preserve">Porcentaje de ejecución de las actividades previstas   en el Plan Institucional de Capacitación </t>
  </si>
  <si>
    <t>(No. de actividades de capacitación realizadas / No. actividades de capacitación programadas)*100</t>
  </si>
  <si>
    <t>Actividades definidas en el cronograma del Plan de Formación y Capacitación, ejecutadas.</t>
  </si>
  <si>
    <t>Registros de asistencia a las actividades de capacitación, Actas,  registros de:  asistencia, de cumplimiento, fotograficos, videos, comunicaciones internas y externas, de las actividades desarrolladas</t>
  </si>
  <si>
    <r>
      <t>CUARTO TRIMESTRE:</t>
    </r>
    <r>
      <rPr>
        <sz val="10"/>
        <color rgb="FF000000"/>
        <rFont val="Times New Roman"/>
        <family val="1"/>
      </rPr>
      <t xml:space="preserve"> La Dirección de Talento Humano de conformidad con las actividades programas en el Plan de Formación y Capacitación, realizó las siguientes actividades en el CUARTO trimestre 2020, así: 
</t>
    </r>
    <r>
      <rPr>
        <b/>
        <sz val="10"/>
        <color rgb="FF000000"/>
        <rFont val="Times New Roman"/>
        <family val="1"/>
      </rPr>
      <t>ACTIVIDADES DEL PROYECTO DE INVERSIÓN</t>
    </r>
    <r>
      <rPr>
        <sz val="10"/>
        <color rgb="FF000000"/>
        <rFont val="Times New Roman"/>
        <family val="1"/>
      </rPr>
      <t xml:space="preserve"> 
1 CURSO DE FORMULACIÓN DE PROYECTOS: Se realizó curso de 20 horas con la Universidad Nacional en el mes de OCTUBRE, con una asistencia de 28 servidoras.
2.CURSO DE MANEJO DEL TIEMPO: Se realizó curso de 6 horas con la Universidad Nacional en el mes de OCTUBRE, con una asistencia de 52 servidoras.
3.CURSO DE POLÍTICA PÚBLICA: Se realizó curso de 20 horas con la Universidad Nacional en el mes de NOVIEMBRE, con una asistencia de 22 servidoras. 
4.CURSO DE TRABAJO EN EQUIPO: Se realizó curso de 6 horas con la Universidad Nacional en el mes de NOVIEMBRE, con una asistencia de 45 servidoras.
</t>
    </r>
    <r>
      <rPr>
        <b/>
        <sz val="10"/>
        <color rgb="FF000000"/>
        <rFont val="Times New Roman"/>
        <family val="1"/>
      </rPr>
      <t xml:space="preserve">ACTIVIDADES DE GESTIÓN </t>
    </r>
    <r>
      <rPr>
        <sz val="10"/>
        <color rgb="FF000000"/>
        <rFont val="Times New Roman"/>
        <family val="1"/>
      </rPr>
      <t xml:space="preserve">
5.INDUCCIÓN INSTITUCIONAL: Se realizó la inducción al personal que ingreso a la entidad debido a la convocatoria de la Comisión Nacional del Servicio Civil con asistencia de 30 personas. 
6.CHARLA SOBRE RIESGOS: Se realizó charla con la Oficina de Control Interno y la Oficina Asesora de Planeación con asistencia de 21 servidoras y servidores. 
7. CHARLA SOBRE MIPG: Se realizó charla con la Oficina de Control Interno y la Oficina Asesora de Planeación con asistencia de 29 servidoras y servidores. 
8. CHARLA SOBRE ACOSO LABORAL Y ACOSO SEXUAL: Se realizó charla con el apoyo de la Subsecretaria de Fortalecimiento de Capacidades con asistencia de 23 servidoras y servidores. 
9. CHARLAS SOBRE ATENCIÓN AL CIUDADANO: La Subsecretaria de Gestión Corporativa realizó charlas sobre atención al ciudadano y asistieron 7 servidoras y servidores. 
10. CHARLA SOBRE SEGUROS Y GARANTÍAS CONTRACTUALES: Se realizó con apoyo del corredor de seguros, con la asistencia de 15 colaboradoras de la entidad y 3 servidoras.
11. INDUCCIÓN EN ENFOQUES DE GÉNERO: Se realizó seguimiento a la realización del curso "YO SÉ DE GÉNERO" de los colaboradores de la entidad.
12. INTERIORIZACIÓN DE VALORES: Se realizó actividad "HAZ LO CORRECTO", con la asistencia de 130 servidoras, servidores y colaboradores.
</t>
    </r>
  </si>
  <si>
    <t>Realizar evaluación al Plan Institucional de Formación y Capacitación.</t>
  </si>
  <si>
    <t>Plan Institucional de Formación y  Capacitación</t>
  </si>
  <si>
    <t>Porcentaje de avance del Informe de resultados de la ejecución del Plan de Formación y Capacitación.</t>
  </si>
  <si>
    <t>Informe de resultados de la ejecución del Plan de Formación y Capacitación.</t>
  </si>
  <si>
    <r>
      <rPr>
        <b/>
        <sz val="10"/>
        <color rgb="FF000000"/>
        <rFont val="Times New Roman"/>
        <family val="1"/>
      </rPr>
      <t>CUARTO TRIMESTRE:</t>
    </r>
    <r>
      <rPr>
        <sz val="10"/>
        <color rgb="FF000000"/>
        <rFont val="Times New Roman"/>
        <family val="1"/>
      </rPr>
      <t xml:space="preserve"> Se realizó la respectiva evaluación del Plan Institucional de Formación y Capacitación en el Cuarto Trimestre del año, dando como producto el documento Evaluación Plan Institucional de Formación y Capacitación 2020.</t>
    </r>
  </si>
  <si>
    <t>Formular el Plan estrategico de Talento Humano 2020</t>
  </si>
  <si>
    <t>Plan Estrategico de Talento Humano</t>
  </si>
  <si>
    <t>Formular el documento del Plan Estrategico de Talento Humano para la vigencia 2020</t>
  </si>
  <si>
    <t>Porcentaje de avance del documento Plan Estrategico de Talento Humano</t>
  </si>
  <si>
    <t>Documento Plan Estrategico de Talento Humano aprobado</t>
  </si>
  <si>
    <t xml:space="preserve">Resolución que adopta el Plan Estratégico de Talento Humano </t>
  </si>
  <si>
    <r>
      <rPr>
        <b/>
        <sz val="10"/>
        <color rgb="FF000000"/>
        <rFont val="Times New Roman"/>
        <family val="1"/>
      </rPr>
      <t>CUARTO TRIMESTRE:</t>
    </r>
    <r>
      <rPr>
        <sz val="10"/>
        <color rgb="FF000000"/>
        <rFont val="Times New Roman"/>
        <family val="1"/>
      </rPr>
      <t xml:space="preserve"> En el primer trimestre se llevó a cabo el cumplimiento de esta actividad.</t>
    </r>
  </si>
  <si>
    <t xml:space="preserve">Gestionar las acciones requeridas para dar cumplimiento a los resultados del concurso de meritos adelantado por la Comision Nacional del Servicio Civil para vincular segun la lista de elegibles remitida por dicha entidad </t>
  </si>
  <si>
    <t xml:space="preserve">avance requeridas por la comision nacional de servicio civil para adelantar el concurso de meritos </t>
  </si>
  <si>
    <t>Adelantar  las acciones requeridas para efectuar la vinculación de personal con ocasión del envio de listas de elegibles de la Comisiòn Nacional del Servicio civil, como resultado del concurso de méritos convocado.</t>
  </si>
  <si>
    <t>Plan de Previsión de Recursos Humanos</t>
  </si>
  <si>
    <t>Porcentaje de avance de actividades por vinculación a partir de las listas de elegibles remitidas por la CNSC</t>
  </si>
  <si>
    <t>Documento del Plan de vinculación de personal en la vigencia</t>
  </si>
  <si>
    <t>Informe de actividades por vinculación realizada</t>
  </si>
  <si>
    <r>
      <rPr>
        <b/>
        <sz val="10"/>
        <color rgb="FF000000"/>
        <rFont val="Times New Roman"/>
        <family val="1"/>
      </rPr>
      <t xml:space="preserve">CUARTO TRIMESTRE: </t>
    </r>
    <r>
      <rPr>
        <sz val="10"/>
        <color rgb="FF000000"/>
        <rFont val="Times New Roman"/>
        <family val="1"/>
      </rPr>
      <t xml:space="preserve">Durante el cuarto trimestre del 2020 se realizaron las siguientes acciones requeridas para vincular al personal, como resultado del concurso de méritos, realizados a través de la Comisión Nacional del Servicio Civil:
1. Al recibir las listas de elegibles para cada una de las 79 vacantes presentadas, se procedió a convocar a la comisión de personal, para realizar la verificación de las hojas de vida de cada uno de los candidatos, obteniendo la siguiente información: se presentaron 935 aspirantes en total, de los cuales se analizaron y revisaron 622 hojas de vida, se dejaron 878 puestos en lista de elegibles en firmeza, se solicitaron 57 exclusiones y se dejaron 59 listas para firmeza de primer lugar.
2. Se realizaron las acciones administrativas correspondientes a la solicitud de exclusiones y firmezas ante la Comisión Nacional del Servicio Civil.
3. Se expidieron las resoluciones de nombramientos en período de prueba y se surtió la respectiva comunicación de cada una de ellas.
4. Se recepcionaron las cartas de aceptación o no de cada uno de los elegibles nombrados en período de prueba y las prórrogas en los casos que fueron solicitadas.
5. Se enviaron los lineamientos para la vinculación y posesión de cada persona, así como la solicitud de los documentos necesarios para tal fin.
6. Se registró la información personal, familiar y profesional de cada nuevo servidor y servidora, verificando la documentación requerida y creando el expediente personal de historia laboral.
7. Se programaron y ejecutaron diferentes actos de posesión para el nuevo personal, teniendo a 31 de diciembre de 2020, 40 personas posesionadas en el empleo correspondiente.
8. Se gestionó el proceso correspondiente a la vinculación de la planta, dentro del cual se encuentran las afiliaciones correspondientes a ARL, EPS, AFP, Caja de Compensación y cesantías a las que hubo lugar al igual que la realización de los exámenes ocupacionales de ingreso.
</t>
    </r>
  </si>
  <si>
    <t>Equipo de Trabajo de la Dirección Talento Humano</t>
  </si>
  <si>
    <t xml:space="preserve">                 Lilian Alexandra Hurtado Buitrago / Directora de Talento Humano</t>
  </si>
  <si>
    <t>Adriana Estupiñan Jaramillo/ Jefa Oficina Asesora de Planeación</t>
  </si>
  <si>
    <t xml:space="preserve"> </t>
  </si>
  <si>
    <t>GESTIÓN ADMINISTRATIVA</t>
  </si>
  <si>
    <t>DIRECCIÓN DE GESTIÓN ADMINISTRATIVA Y FINANCIERA</t>
  </si>
  <si>
    <t>Todas las dependencias dela Secretaría Distrital de la Mujer</t>
  </si>
  <si>
    <t>octubre-diciembre de 2020</t>
  </si>
  <si>
    <t>Definir políticas y directrices que  permitan administrar, custodiar y conservar el patrimonio documental y los bienes , con el fin de disponer oportuna y adecuadamente la información y los recursos físicos de la Entidad.</t>
  </si>
  <si>
    <t xml:space="preserve">Implementación del Programa de Gestion Documental -PGD </t>
  </si>
  <si>
    <t>Implementación del SIGA en el 15% a 31 de Mayo de 2020 con el fin de cumplir la meta de Implementación del SIGA en un 80% para el cuatrienio 2016 - 2019</t>
  </si>
  <si>
    <r>
      <rPr>
        <b/>
        <sz val="10"/>
        <rFont val="Times New Roman"/>
        <family val="1"/>
      </rPr>
      <t>1</t>
    </r>
    <r>
      <rPr>
        <sz val="10"/>
        <rFont val="Times New Roman"/>
        <family val="1"/>
      </rPr>
      <t>. Intervención archivística de los archivos de gestión de la Secretaría.</t>
    </r>
  </si>
  <si>
    <t>Conformar el equipo de trabajo de auxiliares y técnicos para la intervención archivística</t>
  </si>
  <si>
    <t>Directora de Gestión Administrativa y Financiera
y Profesional  especializado responsable de gestión documental</t>
  </si>
  <si>
    <t>Cumplimiento de cronograma de intervención</t>
  </si>
  <si>
    <t>(No. Número de actividades de intervención programadas / No. Número de actividades de intervención ejecutadas) * 100</t>
  </si>
  <si>
    <t>Actividades de intervención ejecutadas</t>
  </si>
  <si>
    <t>FUID</t>
  </si>
  <si>
    <t>Conformar el equipo de trabajo de auxiliares y técnicos para la intervención archivística, elaborar el Plan de trabajo para el desarrollo de actividades del proyecto y reportar los avances de intervención archivística mensual</t>
  </si>
  <si>
    <t>Dirección de Gestión Administrativa y Financiera</t>
  </si>
  <si>
    <t>Plan Institucional de Archivos - PINAR
Plan Anticorrupción y Atención a la Ciudadanía</t>
  </si>
  <si>
    <t>Actividades para la Intervención archIvistica</t>
  </si>
  <si>
    <t>(No. de metros lineales intevenidos/
No. de metros lineales existentes)*100</t>
  </si>
  <si>
    <t>Metro lineal intervenido</t>
  </si>
  <si>
    <t>Plan de Trabajo/ Inventarios documentales, hojas de control diligenciados y registros fotográficos</t>
  </si>
  <si>
    <r>
      <t xml:space="preserve"> </t>
    </r>
    <r>
      <rPr>
        <b/>
        <sz val="10"/>
        <rFont val="Times New Roman"/>
        <family val="1"/>
      </rPr>
      <t>CUARTO TRIMESTRE</t>
    </r>
    <r>
      <rPr>
        <sz val="10"/>
        <rFont val="Times New Roman"/>
        <family val="1"/>
      </rPr>
      <t>: Para el período de octubre a diciembre de 2020, se efectuó la contratación de una técnica y 5 auxiliares de archivo, con el fin de apoyar  la intervención archivística de la entidad (Dirección de Contratación y Dirección de Talento Humano), y para apoyar el alistamiento y realización de la transferencia primaria y el traslado al depósito de archivo central, de la documentación de las CIOM, Casa Archivo (640 cajas de tamaño X200) edificio Elemento (272 cajas X200)  archivo de contratos e historias laborales. Para el cuarto trimestre se intervinieron: 22 expedientes de historias laborales y 48 expedientes de Contratos, con los traslados al archivo central y transferencias documentales; también se intervinieron en el marco de la implementación de las TRD 70 expedientes (22 expedientes laborales y 48 contractuales) a los cuales se le realizaron los procesos técnicos de clasificación, ordenación, depuración, diligenciamiento hoja de control, inventario documental y préstamo.</t>
    </r>
  </si>
  <si>
    <t>Plan de trabajo para el desarrollo de actividades del proyecto</t>
  </si>
  <si>
    <t>Reportar los avances de intervención archivística mensual de acuerdo con lo programado</t>
  </si>
  <si>
    <r>
      <rPr>
        <b/>
        <sz val="10"/>
        <rFont val="Times New Roman"/>
        <family val="1"/>
      </rPr>
      <t>2</t>
    </r>
    <r>
      <rPr>
        <sz val="10"/>
        <rFont val="Times New Roman"/>
        <family val="1"/>
      </rPr>
      <t>. Realizar  las actividades necesarias para la ejecución del Plan de conservación y Preservación Digital a Largo Plazo del 
Sistema Integrado de conservación SIC en su primera fase</t>
    </r>
  </si>
  <si>
    <t>Elaborar planes de trabajo para la implementación del Sistema Integrado de conservación SIC en su primera fase</t>
  </si>
  <si>
    <t>Implementación primera fase SIC</t>
  </si>
  <si>
    <t>(No.  de actividades  programadas / No. De actividades ejecutadas) * 100</t>
  </si>
  <si>
    <t>Actividades ejecutadas</t>
  </si>
  <si>
    <t>Cumplimiento del cronograma</t>
  </si>
  <si>
    <t>Desarrollar la  primera fase de implementación del Sistema Integrado de Conservación</t>
  </si>
  <si>
    <t>Actividades para la Estructuración del Plan de Preservación Digital a Largo Plaz</t>
  </si>
  <si>
    <t xml:space="preserve">
(No. de actividades realizadas/
No.  de actividades programadas para la estructuración y articulación)*100</t>
  </si>
  <si>
    <t>Un documento (Instrumento - Plan de Preservación Digital a Largo Plazo extructurado)</t>
  </si>
  <si>
    <t xml:space="preserve">Evidencias, mesas técnicas realizadas y Documento Plan de Preservación Digital a Largo Plazo  </t>
  </si>
  <si>
    <r>
      <rPr>
        <b/>
        <sz val="10"/>
        <rFont val="Times New Roman"/>
        <family val="1"/>
      </rPr>
      <t>CUARTO TRIMESTRE</t>
    </r>
    <r>
      <rPr>
        <sz val="10"/>
        <rFont val="Times New Roman"/>
        <family val="1"/>
      </rPr>
      <t>: Se proyectó el anexo técnico y  estudios previos para la compra de equipos de monitoreo y medición ambiental; elaboración de anexo técnico y estudios previos para la compra de estantería para el archivo central; estudios previos para la compra de carpetas cuatro aletas en propalcote, para almacenamiento y realmacenamiento de historias de Atención de Mujeres. Se efectuó limpieza y mobiliario de archivo, se celebró contrato de arrendamiento de depósito archivo central con las adecuaciones de iluminación tipo led, y en términos generales cumpliendo con las características para la conservación de la documentación según lo dispuesto en el Sistema Integrado de Conservación SIC, se elaboró informe de visita del archivo central, ya con la transferencia efectuada desde casa archivo.</t>
    </r>
  </si>
  <si>
    <t xml:space="preserve">Desarrollar las actividades  establecidas en el cronograma para la implementación de los programas  de conservación documental previstos en el Sistema integrado de conservación -SIC  en cumpliminto de la Meta de implementación del 15 % del SIGA a 31 de Mayo y dar continuidad a las actividades programadas en cumplimiento a los requerimientos  del Archivo de Bogotá y lineamientos correspondientes de las dimensiones 3 y 5 de MIPG,  para la vigencia 2020. </t>
  </si>
  <si>
    <t xml:space="preserve">Desarrollar las actividades establecidas en el cronograma para la implementación de los programas  de preservación digital a largo plazo previstos en el Sistema integrado de conservación -SIC  en cumpliminto de la Meta de implementación del 15 % del SIGA a 31 de Mayo y dar continuidad a las actividades programadas en cumplimiento a los requerimientos  del Archivo de Bogotá y lineamientos correspondientes de las dimensiones 3 y 5 de MIPG,  para la vigencia 2020. </t>
  </si>
  <si>
    <r>
      <rPr>
        <b/>
        <sz val="10"/>
        <rFont val="Times New Roman"/>
        <family val="1"/>
      </rPr>
      <t>3</t>
    </r>
    <r>
      <rPr>
        <sz val="10"/>
        <rFont val="Times New Roman"/>
        <family val="1"/>
      </rPr>
      <t xml:space="preserve">.Informe del estado de Implementación de los instrumentos archivisticos </t>
    </r>
  </si>
  <si>
    <t>Elaborar y desarrollar el cronograma de visitas para el seguimiento a la implementación de los instrumentos  archivisticos vigentes</t>
  </si>
  <si>
    <t>Implementación instrumentos archivisticos</t>
  </si>
  <si>
    <t>(No.  de actividades  programadas  / No. de actividades ejecutadas) * 100</t>
  </si>
  <si>
    <t>Actas de visitas</t>
  </si>
  <si>
    <t>Elaborar y desarrollar el cronograma de mesas de trabajo con las dependencias para verificar el estado  y avance de aplicación de los instrumentos, y entregar como resultado  el informe del estado de  implementación de los instrumentos</t>
  </si>
  <si>
    <t xml:space="preserve">Actividades para la Actualización de la Tabla de Retención Documental </t>
  </si>
  <si>
    <t>(No. de actividades realizadas/
No. de actividades programadas)*100</t>
  </si>
  <si>
    <t>Tabla de Retención Documental ajustada para valoración técnica del Archivo e Bogotá</t>
  </si>
  <si>
    <t>Evidencias mesas técnicas con las dependencias
 solicitud
TRD ajustada para aprobación  acompañamiento del Archivo de Bogotá para valoración técnica de la misma</t>
  </si>
  <si>
    <r>
      <t xml:space="preserve">                                                  
</t>
    </r>
    <r>
      <rPr>
        <b/>
        <sz val="10"/>
        <rFont val="Times New Roman"/>
        <family val="1"/>
      </rPr>
      <t>CUARTO TRIMESTRE</t>
    </r>
    <r>
      <rPr>
        <sz val="10"/>
        <rFont val="Times New Roman"/>
        <family val="1"/>
      </rPr>
      <t>:En actualización de la TRD se realizaron mesas técnicas con las dependencias: Dirección de Derechos y diseño de Políticas, Dirección de Gestión del Conocimiento, Subsecretaría de Políticas de Igualdad, Dirección de Territorialización, Derechos  y Participación, Subsecretaría de Fortalecimiento de Oportunidades,  Dirección de Eliminación de Violencias, Dirección de Contratación, Subsecretaría de Gestión Corporativa,  Dirección de Gestión Administrativa y Financiera en octubre de 2020. Y  Dirección de Eliminación de Violencias Contra las Mujeres y Acceso a la Justicia en noviembre de 2020. Se realizó cronograma  para la socialización de instrumentos archivísticos para noviembre 2020.  Convocatoria a auxiliares de CIOM y nivel central para socializar lineamientos de transferencia documental. Se Participó en la Inducción Institucional en presentación de instrumentos archivísticos para el recurso humano vinculado por concurso de méritos. En lo relacionado con el proceso de actualización de Tablas de Retención Documental, se han realizado 14 mesas técnicas programadas con las unidades administrativas de la Secretaría Distrital de la Mujer.</t>
    </r>
  </si>
  <si>
    <t xml:space="preserve">Mesa de trabajo con las dependencias relacionadas con la implementación de los instrumentos </t>
  </si>
  <si>
    <t xml:space="preserve">Informe de estado de implementación de los instrumentos archivisticos </t>
  </si>
  <si>
    <r>
      <rPr>
        <b/>
        <sz val="10"/>
        <rFont val="Times New Roman"/>
        <family val="1"/>
      </rPr>
      <t>4</t>
    </r>
    <r>
      <rPr>
        <sz val="10"/>
        <rFont val="Times New Roman"/>
        <family val="1"/>
      </rPr>
      <t>. Actualización ORFEO</t>
    </r>
  </si>
  <si>
    <t>Realizar los desarrollos necesarios para la actualización del gestor documental ORFEO</t>
  </si>
  <si>
    <t>Actualización y soporte ORFEO</t>
  </si>
  <si>
    <t>(No. de requerimientos solicitados en mesa de ayuda/ No. De requerimientos atendidos) * 100</t>
  </si>
  <si>
    <t xml:space="preserve">Requerimientos atendidos en la mesa de ayuda. Se realizaron 11 videos de soporte a laimplementación de ORFEO. Se realiza reunión con Secretaría General para realizar las pruebas correspondientes a la armonización del gestor documental ORFEO y web service de la Secretaría General).
</t>
  </si>
  <si>
    <t>Reportes de Mesa de Ayuda y Plantillas de apoyo de ORFEO</t>
  </si>
  <si>
    <t>Informe de actualización y soportes de ORFEO</t>
  </si>
  <si>
    <t xml:space="preserve">Instrumentos publicados y socializados </t>
  </si>
  <si>
    <t>(No. de instrumentos publicados  y socializados /No. de instrumentos programados) *100</t>
  </si>
  <si>
    <t xml:space="preserve">Instrumentos Archivisticos </t>
  </si>
  <si>
    <t>Soporte de publicaciónpagina web e intranet
Medios de divulgación interna 
Evidencia de Reunion.</t>
  </si>
  <si>
    <r>
      <t xml:space="preserve">                                     
 </t>
    </r>
    <r>
      <rPr>
        <b/>
        <sz val="10"/>
        <rFont val="Times New Roman"/>
        <family val="1"/>
      </rPr>
      <t xml:space="preserve">CUARTO TRIMESTRE: </t>
    </r>
    <r>
      <rPr>
        <sz val="10"/>
        <rFont val="Times New Roman"/>
        <family val="1"/>
      </rPr>
      <t>Se avanzó en el proceso de implementación de la nueva versión del Sistema de Gestión Documental Orfeo, se generaron adaptaciones para mejorar la usabilidad del sistema, adicionalmente, se avanzó en el proceso de depuración de contactos, tanto de ciudadanas como de entidades, que se cargaran a la nueva versión, con eso se garantiza mejorar la calidad de los metadatos de los documentos radicados. Se realizó la socialización de la nueva versión del sistema de gestión documental y la estrategia de preservación digital durante la inducción a las funcionarias y funcionarios vinculados a la Secretaría. Con las actividades desarrolladas por los contratistas en el ajuste de la nueva versión del ORFEO, en el trimestre octubre-diciembre se llevaron a cabo capacitaciones a servidores públicos y contratistas de la SDMujer, con el objetivo que todas y todos en la entidad se capaciten para implementar y poner en marcha la nueva versión del ORFEO, a partir del 2 de enero de 2021. A la nueva versión del ORFEO se migrarán todos los datos de la actual versión con el fin de preservar a largo plazo la documentación que reposa en este aplicativo.</t>
    </r>
  </si>
  <si>
    <t>Capacitar, sensibilizar y brindar soporte a las usuarias(os) del  gestor documental ORFEO</t>
  </si>
  <si>
    <t xml:space="preserve">Mantener actualizado los Inventarios físicos de los bienes muebles de la Secretaría </t>
  </si>
  <si>
    <t>Toma física de inventarios de la Secretaría</t>
  </si>
  <si>
    <r>
      <rPr>
        <b/>
        <sz val="10"/>
        <rFont val="Times New Roman"/>
        <family val="1"/>
      </rPr>
      <t>5</t>
    </r>
    <r>
      <rPr>
        <sz val="10"/>
        <rFont val="Times New Roman"/>
        <family val="1"/>
      </rPr>
      <t>. Contar con información, confiable, fidedigna y oportuna del inventario de bienes muebles inmuebles de la Secretaría Distrital de la Mujer</t>
    </r>
  </si>
  <si>
    <t>Elaborar y desarrollar el cronograma de visitas a los espacios donde se encuentre en inventarios de la SDMUJER</t>
  </si>
  <si>
    <t>Directora de Gestión Administrativa y Financiera
y Profesional  responsable de almacen</t>
  </si>
  <si>
    <t>Actualización de inventarios</t>
  </si>
  <si>
    <t>(No. de actividades  programadas  / No. de actividades ejecutadas) * 100</t>
  </si>
  <si>
    <t xml:space="preserve">Herramienta de  inventarios </t>
  </si>
  <si>
    <t>Elaborar y desarrollar el cronograma de visitas a los espacios donde se encuentren inventarios de la SDMUJER, y realizar el reporte anual de la toma física de inventarios.</t>
  </si>
  <si>
    <t>Actividades para la Actualización del Inventario</t>
  </si>
  <si>
    <t>(No. Actividades realizadas/
No. Número de Actividades programadas)*100</t>
  </si>
  <si>
    <t>Inventario físico  de bienes muebles de la Secretaría</t>
  </si>
  <si>
    <t xml:space="preserve"> cronograma y reporte de la toma física de los bienes muebles de la Secretaría</t>
  </si>
  <si>
    <r>
      <t xml:space="preserve">
</t>
    </r>
    <r>
      <rPr>
        <b/>
        <sz val="10"/>
        <rFont val="Times New Roman"/>
        <family val="1"/>
      </rPr>
      <t xml:space="preserve">CUARTO TRIMESTRE: </t>
    </r>
    <r>
      <rPr>
        <sz val="10"/>
        <rFont val="Times New Roman"/>
        <family val="1"/>
      </rPr>
      <t>Se finalizó con el inventario y la toma física de inventarios, se realizó el control de entrega y asignación de inventarios a los funcionarios de planta que fueros sustituidos por los funcionarios que llegaron nuevos con motivo del concurso de méritos. Adicional se realizó el control de entrega de inventarios asignados de los contratistas que finalizaron su contratación a cierre de la vigencia 2020 y la expedición de los respectivos paz y salvos.</t>
    </r>
  </si>
  <si>
    <t>Reporte anual de la toma física de inventarios</t>
  </si>
  <si>
    <t>Mantener actualizada la información de inventarios</t>
  </si>
  <si>
    <t>Fanny Yaneth Torres Mesa</t>
  </si>
  <si>
    <t>Liliana Patricia Hernández Hurtado</t>
  </si>
  <si>
    <t>Liliana Patricia Hernandez Hurtado / Driectora de Gestión Administrativa y Financiera</t>
  </si>
  <si>
    <t>Adriana Estupiñan Jaramillo/Jefa oficina Asesora de Planeación</t>
  </si>
  <si>
    <t>GESTIÓN TECNOLÓGICA</t>
  </si>
  <si>
    <t>DIRECCIÓN ADMINISTRATIVA Y FINANCIERA</t>
  </si>
  <si>
    <t>Proveer, gestionar, facilitar, desarrollar e implementar una estrategia de recursos tecnológicos, que permita poner a disposición de toda la SDMujer una infraestructura tecnológica basada en herramientas de informáticas, servicios de redes y comunicaciones que contribuyan a elevar la eficiencia y la efectividad en el cumplimiento de la misión.</t>
  </si>
  <si>
    <t xml:space="preserve">Consolidar la Secretaría Distrital de la Mujer como una entidad innovadora y eficiente, para contribuir con la garantía de derechos de las mujeres en el Distrito Capital
</t>
  </si>
  <si>
    <t xml:space="preserve">Robustecer las plataformas
tecnológicas de la Entidad
</t>
  </si>
  <si>
    <t>Diseño y ejecución del 100% del plan de innovación para el uso apropiación de las tecnologías de la información y comunicaciones</t>
  </si>
  <si>
    <t>Avanzar en la Dimensión  Gestión con valores para el Resultado en la Política de Gobierno Digital y Seguridad Digital - MIPG.</t>
  </si>
  <si>
    <t>Fortalecer la implementación de las Dimensión  Gestión con valores para el Resultado en la Política de Gobierno Digital y Seguridad Digital - MIPG.</t>
  </si>
  <si>
    <t>Proceso de Gestión Tecnológica</t>
  </si>
  <si>
    <t>Plan Estratégico de Tecnologías de la Información y las Comunicaciones ­ PETI, Dimensión  Gestión con valores para el Resultado en la Política de Gobierno Digital - MIPG
Plan de Tratamiento de Riesgos de Seguridad y Política de Seguridad, Dimensión  Gestión con valores para el Resultado en la Política de Seguridad Digital - MIPG.
Plan de Seguridad y Privacidad de la Información</t>
  </si>
  <si>
    <t>Porcentaje cumplimiento Dimensión  Gestión con valores para el Resultado en la Política de Gobierno Digital y Seguridad Digital - MIPG.</t>
  </si>
  <si>
    <t>(Porcentaje de cumplimiento trimestre / Porcentaje de cumplimiento esperado)*100</t>
  </si>
  <si>
    <t>Porcentaje</t>
  </si>
  <si>
    <t>Plan Estratégico de Tecnologías de la Información -  PETI actualizado y Instrumento de evaluación del Modelo de Seguridad y Privacidad – MSPI, disponible en el sitio web del Modelo de Seguridad
Cada trimestre se calcula el indicador y se multiplica por 25%</t>
  </si>
  <si>
    <t>Se definió el documento de planeación estratégica - PETI. Se realizó la revisión de la documentación relacionada con la actualización del PETI, se estableció el cronograma con las actividades y responsables de su ejecución. Se avanzó en la actualización y ajustes de la Política de Privacidad y Tratamiento de Datos Personales de la Secretaría de la Mujer. Se realizó la publicación de la Política de Privacidad y Tratamiento de Datos Personales en la página web de la entidad y en el Sistema Integrado de Gestión. Se realizó la socialización de la Política de Privacidad y Tratamiento de Datos Personales en las siguientes áreas de la entidad (Atención a la ciudadanía, control interno disciplinario, dirección de enfoque diferencial, gestión contractual, oficina asesora jurídica), se realizó la socialización a 80 colaboradores de la Dirección de Territorialización. Se consolidaron las preguntas de Gobierno Digital con su respectivo estado actual y se presentó a la jefa de la Oficina Asesora de Planeación, así como los dominios y habilitadores transversales, para aprobar las actividades propuestas que permitan avanzar en la implementación. 
Modelo de Seguridad y privacidad de la información: Se realizó ajustes en los objetivos específicos de la Política General de Seguridad de la Información según lo indicado por la Oficina de Control Interno. Se realizó ajustes al Manual de Políticas Específicas de Seguridad de la Información. Se realizó socialización y divulgación de la Política de Seguridad de la Información, y su publicación en la página web de la entidad y en el Sistema Integrado de Gestión. Se realizó consolidación de las preguntas de Seguridad de la Información con relación a lo solicitado por Gobierno Digital. Se formuló la cláusula de confidencialidad de la información para ser incluida en los contratos de prestación de servicios, con lo cual se establece uno de los controles en materia de seguridad digital y alinear la cláusula con la obligación de conocer y aplicar las políticas de seguridad y tratamiento de datos personales, se encuentra en revisión de la Dirección de Contratación.</t>
  </si>
  <si>
    <t>Garantizar el Funcionamiento, Soporte y Mantenimiento de la infraestructura tecnológica de la Secretaría.</t>
  </si>
  <si>
    <t>Garantizar el Licenciamiento (Sistema Operativo, Ofimática, Hyperconvergencia, Sofware específico y Antivirus) para todos los equipos en uso, en la SDMujer.</t>
  </si>
  <si>
    <t>Licenciamiento  del software</t>
  </si>
  <si>
    <t>(No. de licencias adquiridas / No. de licencias instaladas) * 100%</t>
  </si>
  <si>
    <t>% Licencias</t>
  </si>
  <si>
    <t>Plan de compras - Contrato - Ingreso al almacén - Asignación de inventario
Cada trimestre se calcula el indicador y se multiplica por 25%</t>
  </si>
  <si>
    <t>Las licencias de Vmware y Simplivity soportan la infraestructura de producción actual de la Secretaría. Se puede evidenciar el crecimiento de la instalación del sistema en los equipos de la secretaría. El licenciamiento adquirido actualmente cubre las necesidades de la Secretaría. microsoft es: E3 - 26/04/2020, E1 - 06/06/2020, EMS - 22/05/2020, ATP - 1/05/2020 y Proplus - 31/05/2020. Se inicio el proceso de estudio de mercado del nuevo proceso de Microsoft.
Se adelanto el estudio previo del soporte y mantenimiento de las licencias de Oracle.
Se firmo el contrato No 295-2020 para el mantenimiento preventivo y correctivo de las UPS, el cual se encuentra en ejecución, se realizó el primer mantenimiento en el  25 Junio 2020.
Se hace borrado de Log de maquinas el 14 de junio 2020. se realizó el segundo mantenimiento para el 26 de noviembre de 2020.
Se realizó mantenimiento preventivo del aire acondicionado  contrato 365-2019 al cual se realizo prorroga  hasta diciembre 2020,  los meses de mantenimiento fueron:  febrero, abril, junio, agosto y noviembre de 2020. 
Se realizó contrato 584 de 2020 para las  garantías Extendidas de los servidores LENOVO.
Se realizó el contrato  756 de 2020 para la adquisición de la solución SAN.
Se avanzó en la elaboración de la ficha técnica para el proceso de adquisición de Licencias Adobe.
Se mantiene actualizado el licenciamiento al 100% para servidores y equipos de cómputo
Se realizaron documentos de pago final para los contratos No. 365 de 2019 y 295 de 2020
Se realizó acompañamiento a la instalación, configuración del sistema de almacenamiento SAN del contrato No. 756 de 2020.
Se creó MV para Orfeo-desarrollo en centos 7 solicitada por Francisco Bravo de la Dirección Administrativa y Financiera.
Se asigno direccionamiento IPv6 a los servidores y equipos de comunicaciones del centro de datos.</t>
  </si>
  <si>
    <t>Suministrar los servicios integrados de comunicaciones convergentes que requiera la SDMujer</t>
  </si>
  <si>
    <t>Porcentaje de cumplimiento de los servicios de Comunicaciones Convergentes</t>
  </si>
  <si>
    <t>(No. Cumplimiento de los servicios de comunicaciones convergentes / No. Cumplimiento de los servicios de comunicaciones convergentes establecidos)*100</t>
  </si>
  <si>
    <t>% Servicios</t>
  </si>
  <si>
    <t>Contrato - Reportes de monitoreo
Cada trimestre se calcula el indicador por cada servicio, se promedia y se multiplica por 25%</t>
  </si>
  <si>
    <t>El servicio no presentó interrupciones que superaran el porcentaje establecido para el cumplimiento en el anexo técnico, el cual corresponde a 99,7.</t>
  </si>
  <si>
    <t>Realizar la administración de la mesa de ayuda, y la asignación de los servicios técnicos de la SDMujer</t>
  </si>
  <si>
    <t>Requerimientos de soportes tecnológicos</t>
  </si>
  <si>
    <t>(No. de requerimientos de soporte tecnológico, atendidos / No. de requerimientos de soporte tecnológico, solicitados) * 100%</t>
  </si>
  <si>
    <t>%Aplicativo</t>
  </si>
  <si>
    <t>Requerimientos Mesa de Ayuda
Cada trimestre se calcula el indicador y se multiplica por 25%</t>
  </si>
  <si>
    <t>Con corte a 31 de diciembre  de 2020 se han recibido 2537 requerimientos de soporte tecnico los cuales se atendieron 2506, los 31 requerimientos que quedan pendientes corresponden a los recibidos después del 25 de diciembre (fecha de corte mensual) y estos se atenderán para el mes siguiente.</t>
  </si>
  <si>
    <t>Respaldar  la información de la SDMujer en los servicios de nube azure</t>
  </si>
  <si>
    <t>Porcentaje de espacio utilizado en los servicios de nube azure</t>
  </si>
  <si>
    <t>(Porcentaje de espacio utilizado en los servicios de nube azure / Porcentaje de espacio contratado en los servicios de nube azure)*100</t>
  </si>
  <si>
    <t>Los servicios de Oracle en la nube no presentaron interrupciones.
Se realizó la implementación de un servidor en la Nube de Oracle, con el rol de Backup de información.</t>
  </si>
  <si>
    <t>Almacenar la información de la SDMujer en los servicios Oracle</t>
  </si>
  <si>
    <t>Porcentaje de cumplimiento de los  servicios Oracle</t>
  </si>
  <si>
    <t>(% Cumplimiento de los  servicios Oracle / %. cumplimiento de los  servicios Oracle establecido)</t>
  </si>
  <si>
    <t>Contrato - Reportes de monitoreo
Cada trimestre se calcula el indicador y se multiplica por 25%</t>
  </si>
  <si>
    <t>Las máquinas en la nube para almacenamiento que están creadas se mantienen estables y en correcto funcionamiento</t>
  </si>
  <si>
    <t>Realizar el mantenimiento preventivo y correctivo que requiera la infraestructura Informática de la SDMujer</t>
  </si>
  <si>
    <t>Mantenimientos preventivos y correctivos en la infraestructura informatica</t>
  </si>
  <si>
    <t>(No. de mantenimientos realizados  / No. de mantenimientos programados) X 100%</t>
  </si>
  <si>
    <t>% Mantenimientos</t>
  </si>
  <si>
    <t>Contrato y Registro de mantenimiento
Cada trimestre se calcula el indicador y se multiplica por 25%</t>
  </si>
  <si>
    <t xml:space="preserve">Se firmo el contrato No 295-2020 para el mantenimiento preventivo y correctivo de las UPS, el cual se encuentra en ejecución, se realizó el primer mantenimiento en el  25 Junio 2020.
Se hace borrado de Log de maquinas el 14 de junio 2020. Se programa el segundo mantenimiento para el 26 de noviembre.
Se realizó mantenimiento preventivo del aire acondicionado  contrato 365-2019 al cual se realizo prorroga  hasta diciembre 2020,  los meses de mantenimiento fueron:  febrero, abril y junio de 2020. </t>
  </si>
  <si>
    <t>Garantizar el soporte y actualización de Sistemas de Información Misionales  y aplicativos requeridos por la Secretaría.</t>
  </si>
  <si>
    <t>Funcionamiento módulos implementados SIMISIONAL</t>
  </si>
  <si>
    <t>(No. de requerimientos  atendidos  / No. de requerimientos  solicitados) * 100%</t>
  </si>
  <si>
    <t>% Sistema de Información</t>
  </si>
  <si>
    <t>A corte de 31 de diciembre  se han recibido 967 requerimientos  a través de la Mesa de ayudade los cuales se atendieron 967 quedando pendiente 0 requerimientos solicitados  los requerimientos básicamente correspondieron a actualización de registros, eliminación de registros duplicados, solicitud de información, soporte de acceso, creación e inactivación de cuentas de usuario, ajustes a módulos. Solicitudes como cambios de número y  tipo de  documentos,  deben  realizarse teniendo en cuenta que no  se alteren otros registros de la base de datos. Se continúa con la revisión del log  de erorres del sistema para evitar el crecimiento del archivo y posterior indisponibilidad por falta de espacio de almacenamiento, Así mismo se realizó la implentación del formulario para el registro de otros tipos de atenciones (llamadas no relacionadas con violencia) en el módulo de línea purpura, se incluye la funcionalidad de reporte.</t>
  </si>
  <si>
    <t>Garantizar el soporte y actualización de Sistemas de Información Administrativos, Financieros y de Gestión, así como de aplicativos requeridos por la Secretaría</t>
  </si>
  <si>
    <t>Funcionamiento aplicativos implementados</t>
  </si>
  <si>
    <t>(No. de requerimientos atendidos / No. de requerimientos solicitados) X 100%</t>
  </si>
  <si>
    <t>% aplicativos implementados</t>
  </si>
  <si>
    <t xml:space="preserve">A corte de 31 de  diciembre se han recibido 308 requerimientos de los cuales se atendieron 308 , los soportes solicitados se refieren a publicaciones  y modificaciones de la estructura de la página web.. 
Se adquirió la renovación del servicio de soporte, mantenimiento y actualización de las licencias de Oracle a través de la tienda virtual del Estado Colombiano
Se realizaron actulizaciones a las aplicaciones y  sistemas de información de la Secretaria Distrital de Mujer.
Se realizaron las instalaciones del aplicativo BogData a la usuarias de Administrativa y financiera.
Se actualizó la aplicación de GLPI (mesa de Ayuda ) de la 0.93 a la versión 9.5. Implementación y puesta en funcionamiento del sistema de información ICOPS. Se implemento el aplicativo para el Formulario Único de inventario Documental FUID para Gestión Documental.
Se realizó el alistamiento de máquina  para el análisis y migración del portal  web, alistamiento del servidor para el aplicativo de votaciones para el proceso eleccionario del Consejo Territorial de Planeación Distrital - CTPD, alistamiento de servidor para ambiente de producción de moodle versión 3.2 a la versión 3.8., para la subsecretaría de políticas de igualdad y la Dirección de Eliminación de Violencias. Se realizó la transferencia de conocimiento de las licencias de Adobe para la SDMujer, se realizó el analisis con el equipo directivo para el uso de las transacciones de las firmas digitales.Se estructuró el tablero digital para el seguimiento a proyectos e indicadores consignados en el PETI, el cual implementara en producción una vez se apruebe en el Comite de MIPG.
</t>
  </si>
  <si>
    <t xml:space="preserve">Blanca C. Liévano L. - Profesional E. - Oficina Asesora de Planeación </t>
  </si>
  <si>
    <t xml:space="preserve">Adriana Estupiñán Jaramillo - Jefa Oficina Asesora de Planeación </t>
  </si>
  <si>
    <t>GESTIÓN JURÍDICA-2020</t>
  </si>
  <si>
    <t>OFICINA ASESORA JURÍDICA</t>
  </si>
  <si>
    <t>Apoyar la gestión de las dependencias de la entidad en el ámbito jurídico, en el marco de las competencias de la Oficina Asesora Jurídica para que la gestión institucional este enmarcada con la normatividad vigente</t>
  </si>
  <si>
    <t xml:space="preserve">Brindar asesoría jurídica dentro del marco de sus competencias a la Secretaría conforme a la normatividad vigente. </t>
  </si>
  <si>
    <r>
      <rPr>
        <sz val="10"/>
        <rFont val="Times New Roman"/>
        <family val="1"/>
      </rPr>
      <t>Unificar criterios jurídicos de la Entidad que permitan una eficiente expedición, revisión y/o aprobación de actos administrativos, así como la adecuada toma de decisiones en la gestión institucional</t>
    </r>
    <r>
      <rPr>
        <sz val="10"/>
        <color indexed="10"/>
        <rFont val="Times New Roman"/>
        <family val="1"/>
      </rPr>
      <t xml:space="preserve">. </t>
    </r>
  </si>
  <si>
    <t xml:space="preserve"> 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</si>
  <si>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 xml:space="preserve">Oficina Asesora Jurídica </t>
  </si>
  <si>
    <t>Conceptos jurídicos emitidos y/o derechos de petición, atendidos</t>
  </si>
  <si>
    <t>(No. de conceptos jurídicos emitidos y/o derechos de petición atendidos / No. de conceptos jurídicos emitidos y/o derechos de petición requeridos)*100</t>
  </si>
  <si>
    <t>Conceptos jurídicos - respuestas a derechos de petición</t>
  </si>
  <si>
    <r>
      <t xml:space="preserve">En el Cuarto trimestre:  de 1o. octubre a 31 de diciembre - </t>
    </r>
    <r>
      <rPr>
        <b/>
        <sz val="10"/>
        <rFont val="Times New Roman"/>
        <family val="1"/>
      </rPr>
      <t>Se respondieron (160) peticiones</t>
    </r>
    <r>
      <rPr>
        <sz val="10"/>
        <rFont val="Times New Roman"/>
        <family val="1"/>
      </rPr>
      <t xml:space="preserve"> realacionadas con solicitudes principalmente de entes de control, congresistas y concejales sobre  la oferta de servicios de la Sdmujer durante la decalratoria del Estado de Emergencia por Covid-19. Así como la solicitud de informes de la  Personería de Bogotá.Así mismo se participó ante la Corte Contitucional sobre demanda de Inconstitucionalidad por temas sobre IVE. Entre otros. Tambien se respondieron conceptos solcitados por las áreas, y relacionados con la declaratoria de inconstitucionalidad de los Decretos emitidos en Estado de Emergencia y sus consecuancias y con la adopción del Conpes No. 19 que adoptó la PPMyEG.   </t>
    </r>
  </si>
  <si>
    <t>Fortalecimiento jurídico que permita  incidencia y  posicionamiento de la Secretaría en la agenda normativa de los temas afines a la misión institucional.</t>
  </si>
  <si>
    <t xml:space="preserve"> Proyectar, analizar  y conceptuar acerca de la viabilidad jurídica de los proyectos de ley, de acuerdo y demás actos administrativos</t>
  </si>
  <si>
    <t>Oficina Asesora Jurídica</t>
  </si>
  <si>
    <t>Proyectos de ley y/o de Acuerdo emitidos. Actos administrativos analizados</t>
  </si>
  <si>
    <t>(No. de proyectos de ley y/o de Acuerdos, conceptuados /No. Proyectos de ley y/o de acuerdo, requeridos)*100</t>
  </si>
  <si>
    <t>Comentarios a Proyectos de ley y/o acuerdo</t>
  </si>
  <si>
    <r>
      <t>En el Cuarto trimestre s</t>
    </r>
    <r>
      <rPr>
        <b/>
        <sz val="10"/>
        <rFont val="Times New Roman"/>
        <family val="1"/>
      </rPr>
      <t>e respondieron 15 solciitudes de comentarios a proyectos de acuerdo y/o de ley,</t>
    </r>
    <r>
      <rPr>
        <sz val="10"/>
        <rFont val="Times New Roman"/>
        <family val="1"/>
      </rPr>
      <t xml:space="preserve"> relacionados con lineamientos para la ruta única de la empleabilidad y  acoso sexual en el espacio público</t>
    </r>
  </si>
  <si>
    <t>Representación y defensa de la gestión institucional  sujeta a Derecho</t>
  </si>
  <si>
    <t>Ejercer y orientar la defensa judicial de la Secretaría, representándola judicial y extrajudicialmente en los procesos y demás acciones legales que se instauren en su contra o que esta deba promover de conformidad con los lineamientos legales.</t>
  </si>
  <si>
    <t>Casos en representación judicial</t>
  </si>
  <si>
    <t>(No. de casos en representación judicial, atendidos /No. de casos en representación judicial, solicitados)*100</t>
  </si>
  <si>
    <t>Contestación de demandas y de acciones constitucionales</t>
  </si>
  <si>
    <r>
      <t>En Cuarto trimestre,</t>
    </r>
    <r>
      <rPr>
        <b/>
        <sz val="10"/>
        <rFont val="Times New Roman"/>
        <family val="1"/>
      </rPr>
      <t xml:space="preserve"> se atendieron 20 Asuntos relacionados con la defensa judicial</t>
    </r>
    <r>
      <rPr>
        <sz val="10"/>
        <rFont val="Times New Roman"/>
        <family val="1"/>
      </rPr>
      <t xml:space="preserve"> de la Entidad  sobre acciones de tutela , se allegó nuevamente la contestación de la demanda de Nulidad del Ac. 490/2012 y frente al cumplimienoto de ordenes y requerimientos d elas autoridades judiciales </t>
    </r>
  </si>
  <si>
    <t>Aplicación del principio constitucional al debido proceso y al derecho de contradicción y defensa de los servidores públicos disciplinados  en segunda instancia,  para la decisión de fondo por parte del nominador</t>
  </si>
  <si>
    <t xml:space="preserve"> Estudiar y proyectar las providencias y fallos que deba proferir la (el) Secretaria (o) en segunda instancia en los procesos disciplinarios contra las servidoras y servidores públicos de la Entidad.</t>
  </si>
  <si>
    <t>Fallos en segunda instancia</t>
  </si>
  <si>
    <t>(No. de fallos en segunda instancia, sustanciados / No. de fallos en segunda instancia, solicitados)*100</t>
  </si>
  <si>
    <t>Actos administrativos de  segunda instancia</t>
  </si>
  <si>
    <r>
      <t xml:space="preserve">En el cuarto trimestre se tramitó </t>
    </r>
    <r>
      <rPr>
        <b/>
        <sz val="10"/>
        <rFont val="Times New Roman"/>
        <family val="1"/>
      </rPr>
      <t xml:space="preserve">una (1) </t>
    </r>
    <r>
      <rPr>
        <sz val="10"/>
        <rFont val="Times New Roman"/>
        <family val="1"/>
      </rPr>
      <t xml:space="preserve"> apelacion ala decisión de archivo del expediente disicplinario 050-2017. El fallo de segunda instacnia se emitió el 26 de octubre de 2020 y se notificó por correo electrónico. </t>
    </r>
  </si>
  <si>
    <t xml:space="preserve">Generación de información pertinente y oportuna que permita  incidencia y posicionamiento de la Secretaría en la agenda de control político </t>
  </si>
  <si>
    <t xml:space="preserve"> Revisión, ajuste desde la competencia normativa  y consolidación de las respuestas a Proposiciones</t>
  </si>
  <si>
    <t xml:space="preserve">Respuesta consolidadas a las proposiciones </t>
  </si>
  <si>
    <t>(No. de proposiciones atendidas /No. de proposiciones solicitadas)*100</t>
  </si>
  <si>
    <t>Respuesta a Proposiciones</t>
  </si>
  <si>
    <r>
      <t>En el cuarto trimestre se respondieron</t>
    </r>
    <r>
      <rPr>
        <b/>
        <sz val="10"/>
        <rFont val="Times New Roman"/>
        <family val="1"/>
      </rPr>
      <t xml:space="preserve"> 8 proposicones de</t>
    </r>
    <r>
      <rPr>
        <sz val="10"/>
        <rFont val="Times New Roman"/>
        <family val="1"/>
      </rPr>
      <t xml:space="preserve"> Concejo de Bogotá - relacionadas con Austeridad en el gasto publico, Atención especial a la población con discapacidad, Ejecución presupuestal para la prevención de agresiones físicas y psicológicas relacionadas con el uso de sustancias corrosivas con ácidos y álcalis que pueden ser empleadas contra las mujeres en el Distrito,  entre otros. </t>
    </r>
  </si>
  <si>
    <t>ALICIA VALENCIA VILLAMIZAR / Abogada- Oficina Jurídica</t>
  </si>
  <si>
    <t>ANDREA CATALINA ZOTA BERNAL - JEFA OFICINA ASESORA JURÍDICA</t>
  </si>
  <si>
    <t>GESTIÓN FINANCIERA</t>
  </si>
  <si>
    <t>Octubre - diciembre 2020</t>
  </si>
  <si>
    <t>Certificar y presentar en forma real y fidedigna los estados financieros y presupuestales de acuerdo a las funciones propias de la contabilidad y presupuesto de la Secretaria Distrital de la Mujer, para garantizar la optimización de los recursos financieros, la calidad, confiabillidad, razonabilidad y oportunidad de la información financiera de la Entidad</t>
  </si>
  <si>
    <t>Fortalecimiento de procesos mediante la apropiación y articulación de actividades administrativas y herramientas técnicas para una gestión eficiente, colaborativa y transparente, que permitan la ejecución y evaluación de la misión institucional</t>
  </si>
  <si>
    <t>Presentar y publicar los estados financieros de la Entidad, dando cumplimiento a la normatividad vigente.</t>
  </si>
  <si>
    <t>Cumplir con la entrega oportuna de los Estados financieros de la Entidad actualizados, veraces y acorde con la normatividad vigente.</t>
  </si>
  <si>
    <t>Generar de forma periódica en el sistema, la información requerida para generar los estados financieros de la Entidad.</t>
  </si>
  <si>
    <t>Directora de Gestión Administrativa y Financiera
y Profesional  especializado con funcion de contadora de la entidad</t>
  </si>
  <si>
    <t>Estados Financieros presentados y publicados.</t>
  </si>
  <si>
    <t>(No. de Estados Financieros presentados y publicados / No. de Estados Financieros requeridos) * 100</t>
  </si>
  <si>
    <t>Estados Financieros publicados.</t>
  </si>
  <si>
    <t>Estados Financieros presentados y publicados en la página web de la Entidad.</t>
  </si>
  <si>
    <r>
      <t xml:space="preserve">
</t>
    </r>
    <r>
      <rPr>
        <b/>
        <sz val="10"/>
        <rFont val="Times New Roman"/>
        <family val="1"/>
      </rPr>
      <t xml:space="preserve">CUARTO TRIMESTRE: </t>
    </r>
    <r>
      <rPr>
        <sz val="10"/>
        <rFont val="Times New Roman"/>
        <family val="1"/>
      </rPr>
      <t xml:space="preserve">Se reportó en la plataforma de la Secretaría Distrital de Hacienda, BOGOTA CONSOLIDA, la información del mes de SEPTIEMBRE de 2020 junto con los anexos en pdf, word y excel. Los Estados Financieros se publicaron posteriores a los plazos establecidos para el reporte de información dados en la Resolución No. DDC-000002 de 2018 expedida por la Contadora General de Bogotá D.C, debido al cambio de aplicativo a BOGDATA. 
Se publica en la página Web de la Secretaría los Estados Financieros Mensuales en el link transparencia/ presupuesto/ gestión Financiera de los meses de septiembre, octubre, noviembre, por la contingencia no se publicaron en cartelera estos estados financieros.
</t>
    </r>
  </si>
  <si>
    <t xml:space="preserve">Cumplir oportunamente los requerimientos de información tributaria ante la Dirección de Impuestos y Aduanas Nacionales y la Secretaría de Hacienda Distrital. </t>
  </si>
  <si>
    <t>Presentar la información tributaria (información exógena), de acuerdo con la normativa vigente.</t>
  </si>
  <si>
    <t>Consolidación y presentación de información exógena, conforme a la programación establecida en la normativa vigente.</t>
  </si>
  <si>
    <t>Directora de Gestión Administrativa y Financiera
y Profesional  especializado de la DGAF encargada de la gestión financiera</t>
  </si>
  <si>
    <t>Reportes de Información Tributaria (exógena), presentados.</t>
  </si>
  <si>
    <t>( No. de reportes de información exógena presentados /  No. de reportes de información exógena requeridos) *100</t>
  </si>
  <si>
    <t>Reportes de información exógena</t>
  </si>
  <si>
    <t>Reportes de información exógena presentados.</t>
  </si>
  <si>
    <r>
      <t xml:space="preserve">
</t>
    </r>
    <r>
      <rPr>
        <b/>
        <sz val="10"/>
        <rFont val="Times New Roman"/>
        <family val="1"/>
      </rPr>
      <t>CUARTO TRIMESTRE</t>
    </r>
    <r>
      <rPr>
        <sz val="10"/>
        <rFont val="Times New Roman"/>
        <family val="1"/>
      </rPr>
      <t xml:space="preserve">:Teniendo en cuenta las modificaciones llevadas a cabo en el aplicativo BOGDATA, se generó de manera parcial la información exógena.  </t>
    </r>
  </si>
  <si>
    <t>Tramitar las solicitudes de CDP y CRP requeridas en la Entidad.</t>
  </si>
  <si>
    <t>Solicitudes de CDP y CRP requeridas en la Entidad, debidamente tramitadas.</t>
  </si>
  <si>
    <t>Registrar la información presupuestal en los aplicativos establecidos por la SDHacienda para tal fin</t>
  </si>
  <si>
    <t xml:space="preserve">Directora de Gestión Administrativa y profesionales de la DGAF encargadas de  presupuesto y gestión financiera
</t>
  </si>
  <si>
    <t>CDP y CRP Tramitados</t>
  </si>
  <si>
    <t xml:space="preserve">(No. de solicitudes de CDP y CRP tramitadas/No. de solicitudes de CDP y CRP requeridas)*100 </t>
  </si>
  <si>
    <t>CDP y CRP elaborados.</t>
  </si>
  <si>
    <t>CDP Tramitados
CRP Tramitados</t>
  </si>
  <si>
    <r>
      <t xml:space="preserve">
</t>
    </r>
    <r>
      <rPr>
        <b/>
        <sz val="10"/>
        <rFont val="Times New Roman"/>
        <family val="1"/>
      </rPr>
      <t xml:space="preserve">CUARTO TRIMESTRE: </t>
    </r>
    <r>
      <rPr>
        <sz val="10"/>
        <rFont val="Times New Roman"/>
        <family val="1"/>
      </rPr>
      <t xml:space="preserve">Del 1° de octubre al 31 de diciembre de 2020, se expidieron 346 Certificados de Disponibilidad Presupuestal (515 anulaciones totales o parciales). 
Del 1° de octubre al 31 de diciembre de 2020 se expidieron 437 Certificados de Registro Presupuestal (413 anulaciones totales o parciales). 
Se realizaron seis (6) modificaciones presupuestales para gastos de funcionamiento de la Entidad. 
Se elaboraron 16 NE- Nomina entidades y 6 NA-Nomina Aportes Entidad,  de las cuales no se anularon ninguna, atendiendo el 100% de las solicitudes realizadas.   
Se elaboraron 5 documentos de pago (KR) de la vigencia 2019, de las cuales ninguna se anuló, atendiendo el 100% de las solicitudes realizadas.
Se elaboraron  1307 documentos de pago (KR) de la vigencia 2020, de las cuales se anularon treinta y tres (33),  se rechazaron siete (7), se realizaron siete documentos para traslado de embargo, atendiendo el 100% de las cuentas radicadas dentro de los plazos establecidos, de acuerdo con lo programado en el PAC.
</t>
    </r>
  </si>
  <si>
    <t>Seguimiento a la ejecución presupuestal de la Entidad</t>
  </si>
  <si>
    <t>Dar a conocer la Ejecución presupuestal de los Rubros y Proyectos de la Entidad</t>
  </si>
  <si>
    <t>Elaborar y publicar reportes de seguimiento de la ejecución presupuestal y pagos programados a través de los aplicativos establecidos por la SDHacienda para tal fin</t>
  </si>
  <si>
    <t>Reportes de  ejecución presupuestal elaborados y publicados.</t>
  </si>
  <si>
    <t>(No. de reportes de ejecución presupuestal elaborados y publicados / No. de reportes de ejecución presupuestal programados)*100</t>
  </si>
  <si>
    <t>Reportes de ejecución presupuestal publicados.</t>
  </si>
  <si>
    <t>Reportes de ejecución presupuestal elaborados y publicados</t>
  </si>
  <si>
    <r>
      <t xml:space="preserve">
</t>
    </r>
    <r>
      <rPr>
        <b/>
        <sz val="10"/>
        <rFont val="Times New Roman"/>
        <family val="1"/>
      </rPr>
      <t xml:space="preserve">CUARTO TRIMESTRE:  </t>
    </r>
    <r>
      <rPr>
        <sz val="10"/>
        <rFont val="Times New Roman"/>
        <family val="1"/>
      </rPr>
      <t xml:space="preserve">Se envió a cada Dirección, correo electrónico con el seguimiento a los saldos (ejecución presupuestal reservas, ejecución presupuestal vigencia, CDP por rubros, RP por rubros y pasivos exigibles) para la respectiva verificación, en las siguientes fechas: 3 de noviembre de 2020, 1 de diciembre de 2020. Lo anterior, fue adicional a los correos que se atienden con las solicitudes de información de ejecución de los diferentes proyectos a cargo de las Direcciones.
Se realizó entrega mensual de la ejecución presupuestal de reservas y de la vigencia; así mismo, las actas de liquidaciones de contratos constituidos como pasivos exigibles en vigencias anteriores, durante los primeros cinco días hábiles de cada mes, a la Dirección de Presupuesto de la Secretaría Distrital de Hacienda Distrital, en las siguientes fechas: 4 de noviembre de 2020, 1 de diciembre de 2020.
Se remitió la rendición de las cuentas mensuales de octubre, noviembre y diciembre a la Contraloría Distrital de Bogotá por medio del aplicativo SIVICOF. 
El 15 y 20 de noviembre de 2020, se envió por correo electrónico solicitado la información de las áreas para la reprogramación del PAC del mes de diciembre y cuentas por pagar y la programación del PAC vigencia 2021. La programación de pagos versus su ejecución en la vigencia 2020 fue del 83,43%.
</t>
    </r>
  </si>
  <si>
    <t>Claudia Velasco y Sandra Lara</t>
  </si>
  <si>
    <t xml:space="preserve"> Profesional Especializada
</t>
  </si>
  <si>
    <t>Liliana Patricia Hernández Hurtado/ Directora de Gestión Administrativa y Financiera</t>
  </si>
  <si>
    <t>ADRIANA ESTUPÑAN JARAMILLO</t>
  </si>
  <si>
    <t>Gestión Contractual</t>
  </si>
  <si>
    <t>Dirección de Contratación</t>
  </si>
  <si>
    <t>Subsecretrarái de Gestión Corporativa</t>
  </si>
  <si>
    <t xml:space="preserve">Octubre - diciembre de 2020 </t>
  </si>
  <si>
    <t>Establecer procedimientos que orienten y faciliten el desarrollo de las actividades de contratación de la Secretaría de acuerdo con las disposiciones legales vigentes y bajo la observancia de los principios de transparencia, economía, responsabilidad y demás previstos en la Constitución Política.</t>
  </si>
  <si>
    <t>Contribuir a la planeación de las compras públicas y facilitar ganancias en eficiencia y ahorro en el uso de los recursos públicos.</t>
  </si>
  <si>
    <t>Ejecución efectiva  de los procesos radicados en la Dirección de Contratación</t>
  </si>
  <si>
    <t>Desarrollo del 100% de los procesos radicados en la Dirección de Contratación, que cumplan con todos los requisitos definidos en la normativa vigente.</t>
  </si>
  <si>
    <t xml:space="preserve">Revisar,  y dar viabilidad jurídica a los procesos precontractuales que sean radicados en la Dirección de Contratación </t>
  </si>
  <si>
    <t>Plan Anual de Adquisiciones</t>
  </si>
  <si>
    <t>Porcentaje de procesos precontractuales revisados y  en la Dirección Contractual</t>
  </si>
  <si>
    <t>(No. de estudios previos revisados / No. de estudios  previos recibidos)*100</t>
  </si>
  <si>
    <t>Estudios previos</t>
  </si>
  <si>
    <r>
      <t xml:space="preserve">
</t>
    </r>
    <r>
      <rPr>
        <b/>
        <sz val="12"/>
        <rFont val="Times New Roman"/>
        <family val="1"/>
      </rPr>
      <t xml:space="preserve">CUARTO TRIMESTRE: </t>
    </r>
    <r>
      <rPr>
        <sz val="12"/>
        <rFont val="Times New Roman"/>
        <family val="1"/>
      </rPr>
      <t>La Dirección de Contratación durante el período comprendido entre el 1 de octubre y el 31 de diciembre de 2020, recibió de las diferentes direcciones y/o dependencias de la SDMujer  154 estudios previos. Estudios previos que fueron centralizados y revisados. Y una vez revisados y aprobados se les dio viabilidad jurídica para continuar con el trámite pertinente.</t>
    </r>
  </si>
  <si>
    <t>Elaborar los contratos de acuerdo con los procesos aprobados en el PAABS y los cuales sean radicados en la Dirección de Contratación</t>
  </si>
  <si>
    <t>Porcentaje de contratos firmados y legalizados</t>
  </si>
  <si>
    <t>(No. de contratos firmados y legalizados / No. de solicitudes de contratación recibidas)*100</t>
  </si>
  <si>
    <t>Contratos suscritos</t>
  </si>
  <si>
    <t>Minutas (Secop 1),
Contratos Electrónicos y Clausulado Adicional (Secop 2)</t>
  </si>
  <si>
    <r>
      <rPr>
        <b/>
        <sz val="12"/>
        <rFont val="Times New Roman"/>
        <family val="1"/>
      </rPr>
      <t>CUARTO  TRIMESTRE</t>
    </r>
    <r>
      <rPr>
        <sz val="12"/>
        <rFont val="Times New Roman"/>
        <family val="1"/>
      </rPr>
      <t xml:space="preserve">: La Dirección de Contratación durante el período comprendido entre el 1 de octubre y el 31 de diciembre de 2020, recibió de las diferentes dependencias y/o áreas solicitudes de contratación. En virtud de lo anterior, en el cuarto trimestre se recibieron 154 estudios previos, estudios previos que fueron centralizados y revisados. Y una vez revisados los procesos aprobados en los PAABS se dio vialidad jurídica y se continuó con la elaboración de 153 minutas de contratación. La información puede ser consultada a través del link:
http://www.sdmujer.gov.co/transparencia/contratacion/informacion_contractual
</t>
    </r>
  </si>
  <si>
    <t xml:space="preserve">Estructurar los  pliego de condiciones requeridos para las diferentes direcciones  de la entidad de conformidad con la normatividad vigente </t>
  </si>
  <si>
    <t xml:space="preserve">Porcentaje de estudios previos y pliego de condiciones solicitados </t>
  </si>
  <si>
    <t>(No. de  pliego de condiciones realizados   / No. de  pliego de condiciones solicitados)*100</t>
  </si>
  <si>
    <t>Estuidios previso  y pliegos de condiciones realizados</t>
  </si>
  <si>
    <t>Estudios previos y pliego de condiciones realizados</t>
  </si>
  <si>
    <r>
      <rPr>
        <b/>
        <sz val="12"/>
        <rFont val="Times New Roman"/>
        <family val="1"/>
      </rPr>
      <t>CUARTO TRIMESTRE:</t>
    </r>
    <r>
      <rPr>
        <sz val="12"/>
        <rFont val="Times New Roman"/>
        <family val="1"/>
      </rPr>
      <t xml:space="preserve"> La Dirección de Contratación durante el período comprendido entre el 1 de octubre y el 31 de diciembre de 2020, elaboró cinco (5) pliegos de condiciones y cinco (5) estudios previos.
</t>
    </r>
  </si>
  <si>
    <t xml:space="preserve">Elaborar y remitir a las dependencias informes trimestrales de seguimiento a la ejecución del PAABS </t>
  </si>
  <si>
    <t>Informes de seguimiento a la ejecución del PAABS, elaborados y enviados</t>
  </si>
  <si>
    <t>(No. de informes elaborados y enviados /No. de informes programados) * 100</t>
  </si>
  <si>
    <t>Informes elaborados.</t>
  </si>
  <si>
    <t xml:space="preserve">Informes elaborados y correos enviados a las dependencias.  </t>
  </si>
  <si>
    <r>
      <rPr>
        <b/>
        <sz val="12"/>
        <rFont val="Times New Roman"/>
        <family val="1"/>
      </rPr>
      <t xml:space="preserve">CUARTO TRIMESTRE: </t>
    </r>
    <r>
      <rPr>
        <sz val="12"/>
        <rFont val="Times New Roman"/>
        <family val="1"/>
      </rPr>
      <t xml:space="preserve">La Dirección de Contratación durante el período comprendido entre el 1 de octubre y el 31 de diciembre de 2020, realizó el seguimiento pertinente a la ejecución del PAABS de la SDMujer. En virtud de lo anterior, la Directora de Contratación en los Comités y/o reuniones llevados a cabo a través de la aplicación Microsoft Teams socializó y entregó información detallada de la ejecución del PAABS. Así mismo, se enviaron correos electrónicos con el  fin de realizar un estricto seguimiento y/o cumplimiento al PAABS.
</t>
    </r>
    <r>
      <rPr>
        <b/>
        <sz val="12"/>
        <rFont val="Times New Roman"/>
        <family val="1"/>
      </rPr>
      <t xml:space="preserve">
</t>
    </r>
  </si>
  <si>
    <t>Atender requerimientos internos y externos, relacionados con la gestión  precontractual, contractual  y poscontractual de la Entidad</t>
  </si>
  <si>
    <t>Porcentaje de respuestas a requerimientos</t>
  </si>
  <si>
    <t>(No. de requerimientos atendidos/ No. de solicitudes recibidas)*100</t>
  </si>
  <si>
    <t>Documentos elaborados y enviados</t>
  </si>
  <si>
    <t>Informes,
reportes,
certificaciones y comunicaciones oficiales enviadas en respuestas a requerimientos internos y externos.</t>
  </si>
  <si>
    <r>
      <rPr>
        <b/>
        <sz val="12"/>
        <color indexed="8"/>
        <rFont val="Times New Roman"/>
        <family val="1"/>
      </rPr>
      <t xml:space="preserve">
CUARTO TRIMESTRE:</t>
    </r>
    <r>
      <rPr>
        <sz val="12"/>
        <color indexed="8"/>
        <rFont val="Times New Roman"/>
        <family val="1"/>
      </rPr>
      <t xml:space="preserve"> La Dirección de Contratación en el cuarto  trimestre presentó dentro de los primeros diez días hábiles de cada mes, la totalidad de los informes de Ley relacionados con la gestión contractual de la Mujer, así: SIVICOF - SIDEAP y TRANSPARENCIA 
De igual manera, se atendieron aproximadamente 54 requerimientos clasificados entre requerimientos de Personería, Procuraduría, Contraloría, derechos de petición de ciudadanos, memorandos y solicitudes internas. </t>
    </r>
    <r>
      <rPr>
        <sz val="12"/>
        <color indexed="10"/>
        <rFont val="Times New Roman"/>
        <family val="1"/>
      </rPr>
      <t xml:space="preserve">
</t>
    </r>
    <r>
      <rPr>
        <sz val="12"/>
        <color indexed="8"/>
        <rFont val="Times New Roman"/>
        <family val="1"/>
      </rPr>
      <t xml:space="preserve">
Así mismo, se expidieron ciento cincuenta y siete (157) certificaciones de contratos.
</t>
    </r>
  </si>
  <si>
    <t>Desarrollar estrategias para la implementación de lineamientos, instrumentos y  procedimientos que promuevan buenas prácticas contractuales</t>
  </si>
  <si>
    <t>Actualizar los procedimientos y formatos del Sistema de Gestión correspondientes al proceso Gestión Contractual</t>
  </si>
  <si>
    <t>Revisar la documentación del proceso para determinar las actualizaciones a que haya lugar</t>
  </si>
  <si>
    <t>Porcentaje de documentos actualizados, del Proceso de Gestión Contractual que hace parte del Sistema Integrado de Gestión</t>
  </si>
  <si>
    <t>(No. de documentos actualizados y registrados en el Sistema / No. de documentos identificados para su actualización)*100</t>
  </si>
  <si>
    <t>Documentos actualizados y registrados en el Sistema de Gestión</t>
  </si>
  <si>
    <t>Documentos actualizados y registrados en el Sistema Integrado de Gestión</t>
  </si>
  <si>
    <r>
      <rPr>
        <b/>
        <sz val="12"/>
        <rFont val="Times New Roman"/>
        <family val="1"/>
      </rPr>
      <t xml:space="preserve">CUARTO TRIMESTRE: </t>
    </r>
    <r>
      <rPr>
        <sz val="12"/>
        <rFont val="Times New Roman"/>
        <family val="1"/>
      </rPr>
      <t xml:space="preserve">Teniendo en cuenta que en el tercer trimestre la Dirección de Contratación llevó a cabo la actualización de la mayoría de los formatos, procedimientos y/o manuales, en el cuarto trimestre se verificaron los diferentes documentos pero no hubo lugar a modificaciones.
</t>
    </r>
    <r>
      <rPr>
        <b/>
        <sz val="12"/>
        <rFont val="Times New Roman"/>
        <family val="1"/>
      </rPr>
      <t xml:space="preserve">
</t>
    </r>
  </si>
  <si>
    <t>Capacitar a  las dependencias de la Secretaría  Distrital de la Mujer, en temas de competencia del proceso de Gestión Contractual.</t>
  </si>
  <si>
    <t xml:space="preserve">Realizar cuatro (4) capacitaciones durante el año a las dependencias de la Secretaría que intervienen en el proceso de contratación
</t>
  </si>
  <si>
    <r>
      <t xml:space="preserve">
capacitaciones</t>
    </r>
    <r>
      <rPr>
        <sz val="10"/>
        <color indexed="8"/>
        <rFont val="Times New Roman"/>
        <family val="1"/>
      </rPr>
      <t xml:space="preserve"> en procesos de contratación</t>
    </r>
  </si>
  <si>
    <t>(No. de capacitaciones realizadas /No. de capacitaciones programadas ) * 100</t>
  </si>
  <si>
    <t>Jornadas de capacitación realizadas</t>
  </si>
  <si>
    <t>Presentaciones y listados de asistencia de servidoras y servidores públicos y contratistas participantes</t>
  </si>
  <si>
    <r>
      <rPr>
        <b/>
        <sz val="12"/>
        <rFont val="Times New Roman"/>
        <family val="1"/>
      </rPr>
      <t xml:space="preserve">CUARTO TRIMESTRE: </t>
    </r>
    <r>
      <rPr>
        <sz val="12"/>
        <rFont val="Times New Roman"/>
        <family val="1"/>
      </rPr>
      <t>La Dirección de Contratación en el cuarto trimestre, convocó y desarrolló la segunda capacitación en "Supervisión de Contratos", dirigida a supervisores y apoyo a la supervisión de la SDMujer que intervienen en los temas contractuales, mencionada capacitación se llevó a cabo el  10  de diciembre de 2020, en la modalidad virtual a través de la aplicación Teams.</t>
    </r>
  </si>
  <si>
    <t>Generar alertar a las dependencias de la Secretaría con el objeto de minimizar el riego de perdida de competencia en la liquidación de los contratos.</t>
  </si>
  <si>
    <t>Elaborar las  actas de liquidación de los contratos y/o convenios  a cargo de las  diferentes direcciones  que cumplan con los requisitos legales y procedimientos, de acuerdo con la solicitud del supervisor</t>
  </si>
  <si>
    <t>Elaboración de actas de liquidación de los contratos y/o convenios</t>
  </si>
  <si>
    <t>(No. de liquidaciones realizadas  /No. de soliciutdes liquidaciones radicadas ) * 100</t>
  </si>
  <si>
    <t xml:space="preserve">Acta de liquidación </t>
  </si>
  <si>
    <t>Actas de liquidaciones realizadas y publicadas en el Secop</t>
  </si>
  <si>
    <r>
      <rPr>
        <b/>
        <sz val="12"/>
        <rFont val="Times New Roman"/>
        <family val="1"/>
      </rPr>
      <t xml:space="preserve">
CUARTO TRIMESTRE: </t>
    </r>
    <r>
      <rPr>
        <sz val="12"/>
        <rFont val="Times New Roman"/>
        <family val="1"/>
      </rPr>
      <t xml:space="preserve">La Dirección de Contratación en el cuarto trimestre, recibió solicitudes de liquidación de contratos. Una vez revisadas las solicitudes por los abogados se continuó con la  elaboración de las respectivas actas de liquidación.
Se recibieron 31 solicitudes de liquidación de contratos suscritos en la vigencia 2018, 2019 y lo corrido de 2020, relacionados a continuación así: 356 de 2018, 239, 196, 26,194,33,42, 320, 398, 130, 11, 37, 100, 334, 347, 367, 424, 425,364, 413, 436 y 427 de 2019 y 34, 85, 141, 377, 413, 417, 520, 538 y 602 de 2020. De la cuales, se encuentran liquidadas 24, 2 en revisión de la Dirección de Contratación, 2 en revisión de Corporativa y 3 devuelto al área.
</t>
    </r>
  </si>
  <si>
    <t>Remitir alertas de estado de fechas limites para el trámite de liquidación de contratos y/o convenios suscritos por la Entidad, al área encargada de la supervisión.</t>
  </si>
  <si>
    <t>Porcentaje de alertas  generadas de estado y fecha límite para trámite de liquidación de contratos y/o convenios</t>
  </si>
  <si>
    <t>(No. de alertas generadas / No. de alertas identificadas)*100</t>
  </si>
  <si>
    <t>Alertas generadas  de estado de fechas límite para trámite de liquidación de contratos y/o convenios suscritos.</t>
  </si>
  <si>
    <t>Alertas de estado de fechas límite para trámite de liquidación de contratos y/o convenios suscritos por la Entidad.
Memorandos y/o correos remitidos a las dependencias.</t>
  </si>
  <si>
    <r>
      <t xml:space="preserve">
</t>
    </r>
    <r>
      <rPr>
        <b/>
        <sz val="12"/>
        <rFont val="Times New Roman"/>
        <family val="1"/>
      </rPr>
      <t>CUARTO  TRIMESTRE:</t>
    </r>
    <r>
      <rPr>
        <sz val="12"/>
        <rFont val="Times New Roman"/>
        <family val="1"/>
      </rPr>
      <t xml:space="preserve"> La Dirección de Contratación durante el cuarto trimestre, emitió las alertas respectivas en lo relacionado a la fechas límites para el trámite de liquidación de contratos y/o convenios suscritos por la SDMujer. Por lo anterior, se enviaron memorandos a los supervisores comunicando y alertando sobre las fechas de pérdida de competencia para liquidar los contratos.
•	Despacho secretaría de la Mujer.
•	Oficina Asesora de Planeación
•	Dirección de eliminación de Violencia contra las Mujeres y Acceso a la Justicia.
•	Dirección de Gestión del Conocimiento.
•	Dirección de Gestión Financiera y Administrativa
•	Dirección de Talento Humano.
•	Dirección de Territorialización de Derechos y participación.
•	Dirección de Derechos y Diseños de Política</t>
    </r>
  </si>
  <si>
    <t xml:space="preserve">Mónica Triana Nustes </t>
  </si>
  <si>
    <t>ADIBI JALIMA JALAFES MONTES</t>
  </si>
  <si>
    <t>Contratista Dirección de Contratación</t>
  </si>
  <si>
    <t>Directora de Contratación</t>
  </si>
  <si>
    <t>Atención a la Ciudadanía</t>
  </si>
  <si>
    <t>Octubre - Diciembre de 2020</t>
  </si>
  <si>
    <t>Implementar la Política Pública Distrital de Servicio a la Ciudadanía en la Secretaría Distrital de la Mujer, así como dar trámite a las peticiones, quejas, reclamos y sugerencias (PQRS) instauradas por la ciudadanía, mediante el desarrollo de acciones orientadas a garantizar el acceso oportuno, eficaz, eficiente, digno, transparente e igualitario a los servicios que presta la entidad.</t>
  </si>
  <si>
    <t>Formulación, seguimiento y evaluación de indicadores de gestión.</t>
  </si>
  <si>
    <t>Implementar la Política Pública Distrital de Servicio a la Ciudadanía</t>
  </si>
  <si>
    <t>Fortalecimiento de la capacidad de la ciudadanía para hacer efectivo el goce de sus derecho</t>
  </si>
  <si>
    <t>Plan Anticorrupción y de Atención a la Ciudadanía</t>
  </si>
  <si>
    <t>Información relacionada al proceso de Atención a la Ciudadanía en plataformas virtuales actualizada</t>
  </si>
  <si>
    <t>(Número de actualizaciones desarrolladas/Número de actualizaciones programadas)*100</t>
  </si>
  <si>
    <t>Información relacionada al proceso de Atención a la Ciudadanía en plataformas virtuales (Portal Web Institucional y Guía de Trámites y Servicios de la Alcaldía Mayor de Bogotá D.C.).</t>
  </si>
  <si>
    <r>
      <rPr>
        <b/>
        <sz val="10"/>
        <rFont val="Times New Roman"/>
        <family val="1"/>
      </rPr>
      <t>CUARTO TRIMESTRE:</t>
    </r>
    <r>
      <rPr>
        <sz val="10"/>
        <rFont val="Times New Roman"/>
        <family val="1"/>
      </rPr>
      <t xml:space="preserve"> La Subsecretaría de Gestión Corporativa - Proceso de Atención a la Ciudadanía realiza la actualización de la información referente a los servicios prestados por la Secretaría Distrital de la Mujer, la ubicación de sedes, horarios y puntos de atención para la prestación de los servicios de la entidad en el Portal Web Institucional de la Secretaría Distrital de la Mujer y el aplicativo virtual de la Guía de Trámites y Servicios de la Alcaldía Mayor de Bogotá (se puede consultar en el siguiente enlace: http://guiatramitesyservicios.bogota.gov.co/entidad/secretaria_distrital_de_la_mujer). Dicha labor, se ha adelantado mensualmente, garantizando información clara y veraz al ciudadano.
En el cuarto trimestre de la vigencia 2020 se realizó la actualización de la información así:
• Actualización de los contenidos de las páginas 1.1. Mecanismos de Atención a la ciudadanía, 1.2. Localización Física, 10.9 Mecanismos para presentar peticiones, Defensora de la Ciudadanía y los directorios de las CIOM y puntos de acceso a orientación y asesoría jurídica, de acuerdo con la Resolución 0321 del 5 de octubre de 2020, el 7 de octubre de 2020.
• Actualización de la página 9. Trámites y Servicios, de acuerdo con la creación del servicio “Formación a Cuidadoras” en la Guía Distrital de Trámites y Servicios, el 3 de noviembre de 2020.
• Actualización de los contenidos de las páginas 1.1. Mecanismos de Atención a la ciudadanía, 1.2. Localización Física y 10.9 Mecanismos para presentar peticiones, de acuerdo con la actualización de las líneas telefónicas, el 9 de noviembre de 2020.
• Actualización de los contenidos del directorio de las CIOM, de acuerdo con la actualización de las líneas telefónicas de las CIOM San Cristóbal, Antonio Nariño y Rafael Uribe Uribe, el 28 de diciembre de 2020.</t>
    </r>
  </si>
  <si>
    <t>Participaciones en Ferias de Servicio a la Ciudadanía, programadas por la Secretaría General de Bogotá D.C. u otras entidades distritales.</t>
  </si>
  <si>
    <t>(Número de participaciones en Ferias de Servicio a la Ciudadanía/Número de participaciones en Ferias de Servicio a la Ciudadanía programadas)*100</t>
  </si>
  <si>
    <t>Evidencias de participaciones en Ferias de Servicio a la Ciudadanía, programadas por la Secretaría General de Bogotá D.C. u otras entidades distritales</t>
  </si>
  <si>
    <r>
      <rPr>
        <b/>
        <sz val="10"/>
        <rFont val="Times New Roman"/>
        <family val="1"/>
      </rPr>
      <t>CUARTO TRIMESTRE</t>
    </r>
    <r>
      <rPr>
        <sz val="10"/>
        <rFont val="Times New Roman"/>
        <family val="1"/>
      </rPr>
      <t xml:space="preserve">: La Secretaría Distrital de la Mujer atiende a las inquietudes de la ciudadanía, relativas a los servicios e información general en el marco de las acciones de la Secretaría General de la Alcaldía Mayor de Bogotá D.C. quien a través de la Dirección del Sistema Distrital de Servicio a la Ciudadanía, de manera conjunta da cumplimento al Decreto 494 del 2010, mediante el SuperCADE MÓVIL - FDSC en las diferentes Localidades de Bogotá con el objeto de acercar la administración a la ciudadanía y reunir a entidades distritales, nacionales y privadas para ofrecer sus trámites y servicios.
La Subsecretaría de Gestión Corporativa - Proceso de Atención a la Ciudadanía, con el acompañamiento de la Dirección de Territorialización de Derechos y Participación y el proceso de Comunicación Estratégica, participó en las ferias de servicio organizadas por la Alcaldía Mayor de Bogotá D.C. como SuperCADE Móvil, en la localidad de Santa Fe.
</t>
    </r>
  </si>
  <si>
    <t>Infraestructura para la prestación de servicios a la ciudadanía suficiente y adecuada</t>
  </si>
  <si>
    <t>Desarrollar un autodiagnóstico de accesibilidad al medio físico en los puntos de atención a la ciudadanía para realizar ajustes razonables.</t>
  </si>
  <si>
    <t>Subsecretaría de Gestión Corporativa - Proceso de Atención a la Ciudadanía
Dirección Administrativa y Financiera</t>
  </si>
  <si>
    <t xml:space="preserve">Autodiagnóstico de accesibilidad al medio físico en los puntos de atención a la ciudadanía </t>
  </si>
  <si>
    <t>(Número de autodiagnósticos de accesibilidad al medio físico en los puntos de atención desarrollados/Número de autodiagnósticos de accesibilidad al medio físico en los puntos de atención programados)*100</t>
  </si>
  <si>
    <t>Documento de autodiagnóstico de accesibilidad al medio físico en los puntos de atención a la ciudadanía</t>
  </si>
  <si>
    <r>
      <t xml:space="preserve">CUARTO TRIMESTRE: </t>
    </r>
    <r>
      <rPr>
        <sz val="10"/>
        <rFont val="Times New Roman"/>
        <family val="1"/>
      </rPr>
      <t>Actividad cumplida en el tercer trimestre.</t>
    </r>
  </si>
  <si>
    <t>Cualificación de los equipos de trabajo que atienden a la ciudadanía</t>
  </si>
  <si>
    <t>Plan Anticorrupción y de Atención a la Ciudadanía
Plan Institucional de Capacitación</t>
  </si>
  <si>
    <t>Sensibilizaciones a servidoras/es y contratistas en temas de atención a la ciudadanía, gestión de peticiones ciudadanas y en atención preferencial y diferencial</t>
  </si>
  <si>
    <t>(Número de sensibilizaciones realizadas/Número de sensibilizaciones programadas)*100</t>
  </si>
  <si>
    <t>Evidencias del desarrollo de Sensibilizaciones a servidoras/es y contratistas en temas de atención a la ciudadanía, gestión de peticiones ciudadanas y en atención preferencial y diferencial</t>
  </si>
  <si>
    <r>
      <rPr>
        <b/>
        <sz val="10"/>
        <rFont val="Times New Roman"/>
        <family val="1"/>
      </rPr>
      <t xml:space="preserve">CUARTO TRIMESTRE: </t>
    </r>
    <r>
      <rPr>
        <sz val="10"/>
        <rFont val="Times New Roman"/>
        <family val="1"/>
      </rPr>
      <t xml:space="preserve">De acuerdo con el compromiso de mejorar continuamente el servicio a la ciudadanía y de desarrollar la Política de Servicio a la Ciudadanía en la Secretaría Distrital de la Mujer, la Subsecretaría de Gestión Corporativa - Proceso de Atención a la Ciudadanía sensibiliza a las funcionarias y funcionarios de las diferentes dependencias de las Secretaría en temas de atención a la ciudadanía y gestión de peticiones ciudadanas.
En el cuarto trimestre de la vigencia 2020, se desarrollaron las siguientes actividades de sensibilización:
• Sensibilización en temas de Atención a la Ciudadanía y Gestión de Peticiones Ciudadanas a la/el usuaria del Sistema Bogotá Te Escucha de la Subsecretaria de Fortalecimiento de Capacidades, por medio de Microsoft Teams, el 11 de noviembre de 2020.
• Sensibilización en temas de Atención a la Ciudadanía y Gestión de Peticiones Ciudadanas a la Dirección de Gestión Administrativa y Financiera, por medio de Microsoft Teams, el 18 y 26 de noviembre de 2020.
• Sensibilización en temas de Atención a la Ciudadanía y Gestión de Peticiones Ciudadanas a la/el usuaria/o del Sistema Bogotá Te Escucha de la Dirección de Territorialización de la Política, en la Sede Central, el 18 de noviembre de 2020.
• Sensibilización en temas de Atención a la Ciudadanía y Gestión de Peticiones Ciudadanas a las/los usuarias/os del Sistema Bogotá Te Escucha de la Oficina Asesora de Planeación y la Dirección de Contratación, en la Sede Central, el 26 de noviembre de 2020.
• Sensibilización en temas de Atención a la Ciudadanía y Gestión de Peticiones Ciudadanas a la/el usuaria/o del Sistema Bogotá Te Escucha de la Dirección de Talento Humano, en la Sede Central, el 30 de noviembre de 2020.
• Sensibilización en temas de Atención a la Ciudadanía y Gestión de Peticiones Ciudadanas a la/el usuaria/o del Sistema Bogotá Te Escucha de la Dirección de Derechos y Diseño de Políticas, en la Sede Central, el 30 de noviembre de 2020.
• Sensibilización en temas de Atención a la Ciudadanía y Gestión de Peticiones Ciudadanas a usuarias/os del Sistema Bogotá Te Escucha de la Dirección de Gestión del Conocimiento, Subsecretaría de Gestión Corporativa, Dirección de Eliminación de Violencias, Oficina Asesora Jurídica y Oficina Asesora de Planeación, por medio de Microsoft Teams, el 1 de diciembre de 2020.
• Sensibilización en temas de Atención a la Ciudadanía y Gestión de Peticiones Ciudadanas a la Dirección de Contratación, por medio de Microsoft Teams, el 4 de diciembre de 2020.
• Sensibilización en temas de Atención a la Ciudadanía y Gestión de Peticiones Ciudadanas a la/el usuaria/o del Sistema Bogotá Te Escucha de la Dirección de Enfoque Diferencial, en la Sede Central, el 18 de diciembre de 2020.
• Sensibilización en temas de Atención a la Ciudadanía y Gestión de Peticiones Ciudadanas a la/el usuaria/o del Sistema Bogotá Te Escucha de la Subsecretaría de Gestión Corporativa – Proceso de Control Interno Disciplinario, en la Sede Central, el 22 de diciembre de 2020.
</t>
    </r>
  </si>
  <si>
    <t>Sensibilizar a las servidoras/es y contratistas en temas de atención a la ciudadanía, mediante la difusión de mínimo 12 piezas comunicacionales.</t>
  </si>
  <si>
    <t>Subsecretaría de Gestión Corporativa - Proceso de Atención a la Ciudadanía
Despacho - Proceso de Comunicación Estratégica</t>
  </si>
  <si>
    <t>Piezas comunicacionales difundidas para sensibilizar a las servidoras/es y contratistas en temas de atención a la ciudadanía</t>
  </si>
  <si>
    <t>(Número de piezas comunicacionales difundidas/Número piezas comunicacionales programadas para su difusión)*100</t>
  </si>
  <si>
    <r>
      <rPr>
        <b/>
        <sz val="10"/>
        <rFont val="Times New Roman"/>
        <family val="1"/>
      </rPr>
      <t>CUARTO TRIMESTRE:</t>
    </r>
    <r>
      <rPr>
        <sz val="10"/>
        <rFont val="Times New Roman"/>
        <family val="1"/>
      </rPr>
      <t xml:space="preserve">  La Subsecretaría de Gestión Corporativa - Proceso de Atención a la Ciudadanía, desarrolla una campaña para el fortalecimiento del servicio a la ciudadanía en la Entidad, la cual tiene como objetivo sensibilizar a las servidoras, servidores y contratistas de la Secretaría Distrital de la Mujer en temas de atención a la ciudadanía, mediante la difusión de piezas comunicacionales, para el mejoramiento del servicio a la ciudadanía en la Secretaría.
De acuerdo con el Plan de Acción de la campaña, se divulgaron cuatro (4) temas por medio de la Boletina Informativa, en el cuarto trimestre de la vigencia 2020:
• Líneas Transversales de la Política
• Manual de Atención a la Ciudadanía de la SDM - Características del Servicio
• Manual de Atención a la Ciudadanía de la SDM - Puntos y Canales de Atención
• Manual de Atención a la Ciudadanía de la SDM - Protocolos de Atención</t>
    </r>
  </si>
  <si>
    <t>Articulación interinstitucional para el mejoramiento de los canales de servicio a la ciudadanía</t>
  </si>
  <si>
    <t>Elaborar informes mensuales y trimestrales de seguimiento a la gestión de las peticiones ciudadanas y a la implementación de la Política Pública Distrital de Servicio a la Ciudadanía.</t>
  </si>
  <si>
    <t>Informes de seguimiento a la gestión de las peticiones ciudadanas y a la implementación de la PPDSC</t>
  </si>
  <si>
    <t>(Número de informes elaborados/Número de informes programados)*100</t>
  </si>
  <si>
    <t>Informes de seguimiento a la gestión de las peticiones ciudadanas y a la implementación de la PPDSC publicados en la página web institucional</t>
  </si>
  <si>
    <r>
      <rPr>
        <b/>
        <sz val="10"/>
        <rFont val="Times New Roman"/>
        <family val="1"/>
      </rPr>
      <t xml:space="preserve">CUARTO TRIMESTRE: </t>
    </r>
    <r>
      <rPr>
        <sz val="10"/>
        <rFont val="Times New Roman"/>
        <family val="1"/>
      </rPr>
      <t xml:space="preserve">La Subsecretaría de Gestión Corporativa - Proceso de Atención a la Ciudadanía elabora mensualmente y trimestralmente informes de seguimiento a la gestión de las peticiones ciudadanas y a la implementación de la Política Pública Distrital de Servicio a la Ciudadanía en la Secretaría Distrital de la Mujer.
Los informes publicados en el cuarto trimestre de la vigencia 2020 corresponden al informe trimestral de gestión de PQRS y atención a la ciudadanía del tercer trimestre de 2020 y a los meses de septiembre, octubre y noviembre de 2020, los cuales fueron enviados al Despacho y publicados en la página web de la Secretaría Distrital de la Mujer. Se pueden consultar en el siguiente enlace:
http://www.sdmujer.gov.co/transparencia/instrumentos-gestion-informacionpublica/Informe-pqr-denuncias-solicitudes
</t>
    </r>
  </si>
  <si>
    <t>Participar en las actividades de sensibilización y fortalecimiento del servicio a la ciudadanía de la Red Distrital de Quejas y Reclamos y otras entidades distritales y nacionales.</t>
  </si>
  <si>
    <t xml:space="preserve">Participaciones en las actividades de sensibilización y fortalecimiento del servicio a la ciudadanía </t>
  </si>
  <si>
    <t>(Número de participaciones realizadas/Número de participaciones programadas)*100</t>
  </si>
  <si>
    <t xml:space="preserve">Evidencias de participación en las actividades de sensibilización y fortalecimiento del servicio a la ciudadanía </t>
  </si>
  <si>
    <r>
      <rPr>
        <b/>
        <sz val="10"/>
        <rFont val="Times New Roman"/>
        <family val="1"/>
      </rPr>
      <t xml:space="preserve">CUARTO TRIMESTRE: </t>
    </r>
    <r>
      <rPr>
        <sz val="10"/>
        <rFont val="Times New Roman"/>
        <family val="1"/>
      </rPr>
      <t>En aplicación a lo dispuesto en el numeral 7 del artículo 3° del Decreto Distrital 371 de 2010, la Secretaría Distrital de la Mujer a través de la Subsecretaría de Gestión Corporativa - Proceso de Atención a la Ciudadanía, participa en las actividades de sensibilización y fortalecimiento del servicio a la ciudadanía de la Red Distrital de Quejas y Reclamos y otras entidades distritales y nacionales.
La Subsecretaría de Gestión Corporativa - Proceso de Atención a la Ciudadanía, participó en el cuarto trimestre de la vigencia 2020, a través de la aplicación MEET de Google, en las siguientes reuniones:
• Capacitación de la Política Pública Distrital de Servicio a la Ciudadanía y Lenguaje Claro de la Red Distrital de Atención a Quejas y Reclamos, el 22 de octubre de 2020.
• Reunión con las Oficinas de Control Interno de las entidades distritales, organizada por la Red Distrital de Atención a Quejas y Reclamos, el 28 de octubre de 2020.
• Cuarta reunión del Nodo Intersectorial Formación y Capacitación de la Red Distrital de Quejas y Reclamos, el 24 de noviembre de 2020.
• Reunión de presentación de la herramienta para el trámite de denuncias de corrupción y protección al denunciante, diseñada por la Veeduría Distrital, el 26 de noviembre de 2020.
• Cuarta reunión del Nodo Intersectorial Articulación PQRS y Ciudadanía de la Red Distrital de Quejas y Reclamos, el 26 de noviembre de 2020.
• Sesión complementaria del Nodo Intersectorial Formación y Capacitación de la Red Distrital de Quejas y Reclamos, el 30 de noviembre de 2020.
• Reunión Plenaria Final de la Red Distrital de Quejas y Reclamos, el 10 de diciembre de 2020.
Además, se participó en la segunda Comisión Intersectorial de Servicio a la Ciudadanía, por medio de Microsoft Teams, el 30 de noviembre de 2020.</t>
    </r>
  </si>
  <si>
    <t>Dar respuesta oportuna a las peticiones ciudadanas de acuerdo con las competencias de cada una de las dependencias y de conformidad con la normatividad vigente.</t>
  </si>
  <si>
    <t>Todas las dependencias</t>
  </si>
  <si>
    <t>Respuestas oportunas a las peticiones ciudadanas de acuerdo con las competencias de cada una de las dependencias y de conformidad con la normatividad vigente</t>
  </si>
  <si>
    <t>(Número de peticiones ciudadanas atendidos oportunamente/Número de peticiones ciudadana recibidas)*100</t>
  </si>
  <si>
    <t>Respuestas oportunas a las peticiones ciudadanas de acuerdo con las competencias de cada una de las dependencias y de conformidad con la normatividad vigente en el Sistema Distrital de Quejas y Soluciones - Bogotá Te Escucha</t>
  </si>
  <si>
    <r>
      <rPr>
        <b/>
        <sz val="10"/>
        <rFont val="Times New Roman"/>
        <family val="1"/>
      </rPr>
      <t>CUARTO TRIMESTRE:</t>
    </r>
    <r>
      <rPr>
        <sz val="10"/>
        <rFont val="Times New Roman"/>
        <family val="1"/>
      </rPr>
      <t xml:space="preserve"> Durante el cuarto trimestre de la vigencia 2020 (con corte a 9 de diciembre de 2020), se dio respuesta por parte de las diferentes dependencias de la Secretaría Distrital de la Mujer, dentro de los términos estipulados por la ley, a 300 peticiones recibidas a través de los distintos canales de atención habilitados en la Secretaría Distrital de la Mujer y por traslado en el Sistema Distrital para la Gestión de Peticiones Ciudadanas - Bogotá Te Escucha. Al finalizar el cuatrimestre las peticiones que la entidad mantiene pendientes de respuesta, las cuales están en proceso de trámite, se encuentran dentro de los tiempos de gestión para su trámite conforme a los términos estipulados por la ley.</t>
    </r>
  </si>
  <si>
    <t>Mejoramiento continuo de los servicios a la ciudadanía</t>
  </si>
  <si>
    <t>Actualizar el manual y procedimiento asociados al proceso de atención a la ciudadanía de acuerdo con la normatividad vigente.</t>
  </si>
  <si>
    <t>Documentos asociados al proceso de atención a la ciudadanía actualizados de acuerdo con la normatividad vigente</t>
  </si>
  <si>
    <t>(Número de documentos actualizados/Número de documentos programados para su actualización)*100</t>
  </si>
  <si>
    <t>Manual y procedimiento asociados al proceso de atención a la ciudadanía actualizados</t>
  </si>
  <si>
    <r>
      <rPr>
        <b/>
        <sz val="10"/>
        <rFont val="Times New Roman"/>
        <family val="1"/>
      </rPr>
      <t>CUARTO TRIMESTRE</t>
    </r>
    <r>
      <rPr>
        <sz val="10"/>
        <rFont val="Times New Roman"/>
        <family val="1"/>
      </rPr>
      <t>: Esta actividad se llevó a cabo en el primer y segundo trimestre de la vigencia 2020. Los documentos actualizados fueron  los siguientes: (caracterización, formato, manual y procedimiento) del proceso de Atención a la Ciudadanía (en los formatos tipo de Planeación), publicados en el Sistema Integrado de Gestión de la SDMujer - LUCHA, el 25 de junio de 2020.</t>
    </r>
  </si>
  <si>
    <t>Medir la satisfacción de la ciudadanía y partes interesadas con respecto a los servicios ofrecidos, por medio de encuestas de percepción, y retroalimentar sus resultados.</t>
  </si>
  <si>
    <t>Subsecretaría de Gestión Corporativa - Proceso de Atención a la Ciudadanía
Oficina Asesora de Planeación</t>
  </si>
  <si>
    <t>Informes de medición de la satisfacción de la ciudadanía y partes interesadas</t>
  </si>
  <si>
    <t>(Número de informes de medición de la satisfacción de la ciudadanía y partes interesadas elaborados/Número de informes de medición de la satisfacción de la ciudadanía y partes interesadas programados)*100</t>
  </si>
  <si>
    <r>
      <rPr>
        <b/>
        <sz val="10"/>
        <rFont val="Times New Roman"/>
        <family val="1"/>
      </rPr>
      <t>CUARTO TRIMESTRE:</t>
    </r>
    <r>
      <rPr>
        <sz val="10"/>
        <rFont val="Times New Roman"/>
        <family val="1"/>
      </rPr>
      <t xml:space="preserve"> La Oficina Asesora de Planeación elabora trimestralmente el Informes de Medición de Satisfacción de Usuarias y Partes Interesadas, los cuales tienen por objetivo medir la satisfacción de las ciudadanas y los ciudadanos con respecto a los servicios recibidos por la Secretaría Distrital de la Mujer, con el fin identificar aspectos positivos y negativos para evaluar y mejorar los diferentes procesos involucrados en la prestación de los servicios a la ciudadanía.
De acuerdo con las disposiciones impartidas por la Alcaldía Mayor de Bogotá y la Presidencia de Colombia para prevenir la propagación del COVID-19, la Secretaría suspendió de manera transitoria la atención al público en la modalidad presencial. Por lo cual, la Oficina Asesora de Planeación y la Subsecretaría de Gestión Corporativa - Proceso de Atención a la Ciudadanía, elaboraron un Proyecto de Medición de Satisfacción de Usuarias y Partes Interesadas en el marco del COVID-19, para la revisión y aprobación por parte del Comité Institucional de Gestión y Desempeño.</t>
    </r>
  </si>
  <si>
    <t>Boris Leandro Barbosa Tarazona</t>
  </si>
  <si>
    <t>Nelson Patiño Zuluaga</t>
  </si>
  <si>
    <t>Dalia Inés Olarte Martínez</t>
  </si>
  <si>
    <t>Contratista de la Subsecretaría de Gestión Corporativa</t>
  </si>
  <si>
    <t>Subsecretaria de Gestión Corporativa</t>
  </si>
  <si>
    <t>06 de enero de 2021</t>
  </si>
  <si>
    <t>Evaluación y Seguimiento a la Gestión</t>
  </si>
  <si>
    <t>Oficina de Control Interno</t>
  </si>
  <si>
    <t>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</si>
  <si>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Consolidar la Secretaría Distrital de la Mujer como una entidad innovadora y eficiente, para contribuir con la garantía de derechos de las mujeres en el Distrito Capital</t>
  </si>
  <si>
    <t>Desarrollar el Plan Anual de Auditoría de la Secretaría Distrital de la Mujer</t>
  </si>
  <si>
    <t>Realizar treinta y seis (36) informes reglamentarios y de seguimiento, incluidos en el Plan Anual de Auditoría.</t>
  </si>
  <si>
    <t>Identificar fortalezas, oportunidades de mejora y hallazgos, para el mejoramiento de la gestión y desempeño de la entidad en relación con el tema del informe reglamentario, con destino a la (al) líder de proceso y/o Secretaria de Despacho.</t>
  </si>
  <si>
    <t>Elaborar, remitir y/o publicar según sea el caso, veintitrés (23) informes reglamentarios, de conformidad con lo aprobado en el Plan Anual de Auditoría.</t>
  </si>
  <si>
    <t>Norha Carrasco Rincón</t>
  </si>
  <si>
    <t>Porcentaje de informes reglamentarios y de seguimiento efectuados</t>
  </si>
  <si>
    <t>(No. de informes reglamentarios efectuados / No. de informes reglamentarios programados) * 100</t>
  </si>
  <si>
    <t>Porcentaje de informes reglamentarios a cargo de la OCI, remitidos y/o publicados.</t>
  </si>
  <si>
    <t>Informes reglamentarios a cargo de la OCI, presentados, remitidos y/o publicados</t>
  </si>
  <si>
    <t>Se elaboraron 3 de los 23 informes reglamentarios aprobados en el PAA, así: 
1. Informe Directiva 003 de 2013 de la AMB: 3-2020-002618 remitiendo a la Subsecretaría de Gestión Corporativa; se remitió informe conjunto a la Dirección Distrital de Asuntos Disciplinarios a través de correo electrónico del 13 de noviembre de 2020.
2. Informe de Austeridad del Gasto correspondiente al tercer trimestre de la vigencia 2020 (3-2020-002854).
3. Informe de seguimiento al Plan Anticorrupción y de Atención a la Ciudadanía (PAAC) con corte 31.08.2020 (3-2020-003371)
Adicionalmente, se elaboraron 7 de los 13 informes de seguimiento aprobados en el PAA, así:
1. Seguimiento a funciones del Comité de Conciliación y utilización del SIPROJ (3-2020-002722)
2. Seguimiento a medidas tomadas por emergencia sanitaria (3-2020-002802 )
3. Seguimiento a funcioones del Comité Institucional de Gestión y Desempeño (3-2020-003014)
4. Informes de seguimiento a riesgos por proceso (3-2020-003092, 3-2020-003096, 3-2020-003099; 3-2020-003108, 3-2020-003113; 3-2020-003134; 3-2020-003158 y 3-2020-003165; 3-20202-003241, 3-2020-003246, 3-2020-003273, 3-2020-003274, 3-2020-003275)
5. Informe de seguimiento a la implementación de la Política de Administración del riesgo (3-2020-003364)
6. Informe de seguimiento a planes de mejoramiento externos con corte 31.12.2020 (3-2020-003368)
7. Informe de seguimiento a planes de mejoramiento internos con corte 31.12.2020 (3-2020-003365).</t>
  </si>
  <si>
    <t>N. A.</t>
  </si>
  <si>
    <t>N. A</t>
  </si>
  <si>
    <t>Elaborar, remitir y/o publicar según sea el caso, trece (13) informes de seguimiento, de conformidad con lo aprobado en el Plan Anual de Auditoría</t>
  </si>
  <si>
    <t>Desarrollar seis (6) auditorías aprobadas por el Comité Institucional de Coordinación de Control Interno en el Plan Anual de Auditoría.</t>
  </si>
  <si>
    <t>Determinar debilidades, fortalezas y recomendaciones para el mejoramiento de la gestión y desempeño del proceso auditado, con destino a la (al) líder de proceso y/o Secretaria de Despacho.</t>
  </si>
  <si>
    <t>Desarrollar las seis (6) auditorías programadas en el Plan Anual de Auditoría.</t>
  </si>
  <si>
    <t>Porcentaje de auditorias ejecutadas</t>
  </si>
  <si>
    <t>(No. de auditorias ejecutadas / No. De auditorias programadas) * 100</t>
  </si>
  <si>
    <t>Porcentaje de auditorías ejecutadas.</t>
  </si>
  <si>
    <t>Informes de auditorías de gestión presentados.</t>
  </si>
  <si>
    <t>Se continuó con el desarrollo de las siguientes auditorías, de conformidad con el PAA en su segunda versión, con la ejecución de las siguientes etapas:
1. Auditoría al proceso "Gestión contractual": se desarrolló la etapa de análisis de información y de resultados de muestras, pruebas de recorrido, y visitas; en elaboración del informe preliminar.
2. Auditoría al proceso "Gestión jurídica": se realizó el cierre de la auditoría y entrega de informe definitivo (3-2020-002018).
3. Auditoría a la Política de servicio a la ciudadanía: se realizó el cierre de la auditoría y entrega de informe definitivo (3-2020-002034).
4. Auditoría al proceso "Gestión financiera": se realizó el cierre de la auditoría y entrega de informe definitivo (3-2020-002021 y 3-2020-002272).
5. Auditoría al proceso "Participación ciudadana y corresponsabilidad": se realizó el cierre de la auditoría y entrega de informe definitivo (3-2020-002696).
6. Auditoría a la "Política de integridad": se realizó el cierre de la auditoría y entrega de informe definitivo (3-2020-003107).
7. Auditoría al Sistema de Gestión de Seguridad y Salud en el Trabajo: se realizó el cierre de la auditoría y entrega de informe (correo electrónico del 31.12.2020).</t>
  </si>
  <si>
    <t>Realizar el 100% de las actividades de consultoría propias de los roles de la Oficina de Control Interno, que contribuyan al mejoramiento de la gestión y desempeño de la entidad.</t>
  </si>
  <si>
    <t>Actividades de consultoría que contribuyan al mejoramiento de la gestión y desempeño de la entidad.</t>
  </si>
  <si>
    <t>Desarrollar la planeación, actualización, mejora y seguimiento de la actividad de auditoría</t>
  </si>
  <si>
    <t>Porcentaje de actividades de consultoría que contribuyan al mejoramiento de la gestión y desempeño de la entidad.</t>
  </si>
  <si>
    <t>(Número de actividades  de consultoría que contribuyan al mejoramiento de la gestión y desempeño de la entidad desarrolladas / Número de actividades  de consultoría que contribuyan al mejoramiento de la gestión y desempeño de la entidad programadas) * 100</t>
  </si>
  <si>
    <t>Documentos del proceso actualizados.
Mapa de riesgos actualizado.
Seguimiento realizado al mapa de riesgos.
Seguimiento realizado a la información a cargo de la OCI publicada en página web.
Actas de CICCI
Evidencia de reuniones.
Actas de visita.</t>
  </si>
  <si>
    <t>Documentos del proceso.
Mapa de riesgos y su correspondiente seguimiento.
Página web con información a cargo de la OCI. actualizada.
Actas de CICCI
Evidencia de reuniones.
Actas de visita.</t>
  </si>
  <si>
    <t>Se realizó secretaría técnica en las jornadas del 22 de octubre y 21 de diciembre de 20220 del Comité Institucional de Coordinación de Control Interno.
Se realizaron ajustes y prueba de los formatos de planeación y desarrollo de las auditorías, para proceder a realizar los ajustes pertinentes.
Se realizó el acompañamiento metodológico para el levantamiento de la primera versión de la matriz de líneas de defensa (01, 02, 03, 07, 09, 10, 11 y 15 de septiembre de 2020, 03 de diciembre de 2020).
Se realizaron ajustes y solicitud de publicación en LUCHA de la guía metodológica para la formulación de correcciones y acciones correctivas, preventivas y de mejora (DE-GU-1), y su posterior socialización a través de correo masivo del aplicativo LUCHA, piezas comunicacionales en coordinación con el proceso "Comunicación estratégica" y reunión de enlaces SIG del 11 de diciembre de 2020.
Se participó en las sesiones del Comité Institucional de Gestión y Desempeño y reuniones de directivas.
Se ejerce la secretaría técnica del Comité Distrital de Auditoría, de conformidad con la votación realizada en la primera sesión de la vigencia 2020.
Se desarrolla el rol de relación con entes de control, de conformidad con las instrucciones de la Secretaria de Despacho y la Subsecretaria de Gestión Corporativa.</t>
  </si>
  <si>
    <t>Realizar la secretaría técnica y participar en los comités y mesas técnicas</t>
  </si>
  <si>
    <t>Realizar la socialización, el acompañamiento y la asesoría técnica y metodológica.</t>
  </si>
  <si>
    <t>Realizar la atención a entes de control</t>
  </si>
  <si>
    <t>Jefa Oficina de Conotrol Interno</t>
  </si>
  <si>
    <t>31 de diciembre de 2020</t>
  </si>
  <si>
    <t>Control Interno Disciplinario</t>
  </si>
  <si>
    <t>octubre -diciembre 2020</t>
  </si>
  <si>
    <t>Proteger la función pública al interior de la Secretaría Distrital de la Mujer, adelantando las actuaciones disciplinarias relacionadas con sus servidoras (es) determinando la posible responsabilidad frente a la ocurrencia de acciones disciplinables.</t>
  </si>
  <si>
    <r>
      <rPr>
        <b/>
        <sz val="10"/>
        <rFont val="Times New Roman"/>
        <family val="1"/>
      </rPr>
      <t>Consolidar la Secretaría Distrital de la Mujer como una entidad innovadora y eficiente</t>
    </r>
    <r>
      <rPr>
        <sz val="10"/>
        <rFont val="Times New Roman"/>
        <family val="1"/>
      </rPr>
      <t>, para contribuir con la garantía de derechos de las mujeres en el Distrito Capital.</t>
    </r>
  </si>
  <si>
    <t xml:space="preserve">Fortalecimiento de procesos mediante la apropiación y articulación de actividades administrativas y herramientas técnicas para una gestión eficiente, colaborativa y transparente, que permita la ejecución y evaluación de la misión institucional. </t>
  </si>
  <si>
    <t xml:space="preserve">Adelantar actividades orientadas a garantizar el buen funcionamiento de la gestión pública y la prevención de la incursión en faltas disciplinarias.
</t>
  </si>
  <si>
    <t>Servidoras y servidores públicos de la SDMujer (planta, provisionalidad y temporales) conscientes de sus deberes y responsabilidades conforme al Régimen Disciplinario Colombiano.</t>
  </si>
  <si>
    <r>
      <rPr>
        <sz val="10"/>
        <color indexed="8"/>
        <rFont val="Times New Roman"/>
        <family val="1"/>
      </rPr>
      <t>Ejecución de 2 jornadas de sensibilización y dos (2) campañas  sobre responsabilidad de servidoras (es) públicas (os) en materia disciplinaria.</t>
    </r>
    <r>
      <rPr>
        <sz val="10"/>
        <rFont val="Times New Roman"/>
        <family val="1"/>
      </rPr>
      <t xml:space="preserve">
</t>
    </r>
  </si>
  <si>
    <t xml:space="preserve">
Plan Anticorrupción y de Atención a la Ciudadanía
Plan Institucional de Capacitación</t>
  </si>
  <si>
    <r>
      <rPr>
        <sz val="10"/>
        <color indexed="8"/>
        <rFont val="Times New Roman"/>
        <family val="1"/>
      </rPr>
      <t>Jornadas de sensibilización en materia disciplinaria</t>
    </r>
    <r>
      <rPr>
        <sz val="10"/>
        <rFont val="Times New Roman"/>
        <family val="1"/>
      </rPr>
      <t xml:space="preserve">  </t>
    </r>
  </si>
  <si>
    <t>No. de jornadas de sensibilización realizadas/ No. de jornadas de sensiblización programadas*100</t>
  </si>
  <si>
    <t>No.  jornadas de sensibilización realizadas.</t>
  </si>
  <si>
    <t>Listados de asistencia de las (os) servidoras (es) participantes.</t>
  </si>
  <si>
    <r>
      <rPr>
        <b/>
        <sz val="10"/>
        <rFont val="Times New Roman"/>
        <family val="1"/>
      </rPr>
      <t xml:space="preserve">CUARTO TRIMESTRE: </t>
    </r>
    <r>
      <rPr>
        <sz val="10"/>
        <rFont val="Times New Roman"/>
        <family val="1"/>
      </rPr>
      <t xml:space="preserve">Para el período objeto de seguimiento, se realizaron dos charlas de sensibilización y prevención de la falta disciplinaria, dirigidas a las servidoras, servidores y contratistas de la SDMujer.  Los temas tratados fueron: 
1. Derechos, Deberes y Prohibiciones frente a lo señalado en la Ley 734 de 2002, en el Manual de Funciones, en las Directivas Distritales y demás normas concordantes, la cual se realizó el día 9 de diciembre de 2020 y estuvo a cargo de la abogada de Control Interno Disciplinario, Erika de Lourdes Cervantes Linero.   
2. Planeación Contractual, la cual estuvo a cargo del Dr. Javier Rincón Salcedo se realizó a través de la plataforma Teams, el día 29 de diciembre de 2020.    
</t>
    </r>
  </si>
  <si>
    <t>Porcentaje de avance en la difusión de campaña sobre responsabilidad disciplinaria.</t>
  </si>
  <si>
    <t>(No. de piezas de la  campaña publicadas en pagina web, intranet o boletina informativa / No. de piezas propuestas de la campaña)*100</t>
  </si>
  <si>
    <t>% piezas comunicativas en materia disciplinaria publicadas.</t>
  </si>
  <si>
    <t>Publicación realizada por los diferentes canales de comunicación institucional.</t>
  </si>
  <si>
    <r>
      <rPr>
        <b/>
        <sz val="10"/>
        <rFont val="Times New Roman"/>
        <family val="1"/>
      </rPr>
      <t>CUATRO TRIMESTRE</t>
    </r>
    <r>
      <rPr>
        <sz val="10"/>
        <rFont val="Times New Roman"/>
        <family val="1"/>
      </rPr>
      <t xml:space="preserve">: Para el período objeto de seguimiento se publicaron en la página institucional unas piezas publicitarias, las que se denominaron píldoras informativas, las cuales fueron publicadas en el correo institucional, los días 10, 11, 14, 16, 18 y 22 de diciembre de 2020. Mediante estas píldoras informativas se indicó a las servidoras, servidores y contratistas de la SDMujer, cual es la función de Control Interno Disciplinario, que conductas son las que investiga, a quienes se investiga. Así mismo, se informó sobre el cuidado de los bienes que se le asignan a las servidoras y servidores para el ejercicio de las funciones propias del empleo que desempeñan, los derechos y los deberes de las servidoras y servidores públicos entre otros aspectos. </t>
    </r>
  </si>
  <si>
    <t xml:space="preserve">Adelantar los procesos disciplinarios que se encuentren activos en la Subsecretaría de Gestión Corporativa de conformidad con los términos establecidos en la Ley 734 de 2002 y Ley 1474 de 2011 y demás normas vigentes. </t>
  </si>
  <si>
    <t xml:space="preserve">Procesos Disciplinarios adelantados dentro de los términos de ley. 
</t>
  </si>
  <si>
    <t>Realizar informes semestral del estado de los procesos disciplinarios producto del seguimiento a los  procesos disciplinarios, mediante verificación</t>
  </si>
  <si>
    <t>Informes elaborados y presentados.</t>
  </si>
  <si>
    <t>(No. de informes elaborados y presentados / No. de informes programados)*100</t>
  </si>
  <si>
    <t>% de informes de estado de procesos disciplinarios.</t>
  </si>
  <si>
    <t>Informe semestral del estado de procesos disciplinarios.</t>
  </si>
  <si>
    <r>
      <rPr>
        <b/>
        <sz val="10"/>
        <rFont val="Times New Roman"/>
        <family val="1"/>
      </rPr>
      <t>CUARTO TRIMESTRE</t>
    </r>
    <r>
      <rPr>
        <sz val="10"/>
        <rFont val="Times New Roman"/>
        <family val="1"/>
      </rPr>
      <t>: Para el período objeto de seguimiento, se le presentó a la Subsecretaria de Gestión Corporativa la información del estado de los procesos de los cuales conoce actualmente Asuntos Disciplinarios en sus distintas etapas procesales y señalando las actuaciones surtidas en cada una de estas. Esta información se obtiene de la base de datos en excel  que se lleva en  Control Interno Disciplinario y que se actualiza de manera permanente y que permite identificar y clasificar la etapa procesal, los sujetos procesales, el estado del proceso. Así mismo, permite identificar que procesos se encuentran dentro de los términos disciplinarios y cuales se encuentran con los términos vencidos. El seguimiento permitió priorizar los procesos y actuaciones que se deben surtir. De igual manera, se logró identificar todo lo atinente al trámite secretarial y darle impulso a los mismos.</t>
    </r>
  </si>
  <si>
    <t>Erika de Lourdes Cervantes Linero</t>
  </si>
  <si>
    <t>Aprobó/cargo: Adriana Estupiñan Jaramillo/Jefa oficina Asesora de Planeación</t>
  </si>
  <si>
    <t xml:space="preserve">GESTION DEL CONOCIMIENTO CON ENFOQUE DE GENERO EN EL DISTRITO CAPITAL                                                                                                                                                                                                                                                                                                                             </t>
  </si>
  <si>
    <t>DIRECCIÓN GESTION DEL CONOCIMIENTO</t>
  </si>
  <si>
    <t xml:space="preserve">Cualificar la toma de decisiones y el ejercicio de control social en materia de derechos humanos de las mujeres, a través de la generación de conocimiento estrategico </t>
  </si>
  <si>
    <t>Observatorio de Mujeres y Equidad de Género -
OMEG</t>
  </si>
  <si>
    <t xml:space="preserve">Producir información y conocimientos sobre la siituación, posición o condición de los derechos de las mujeres en el Distrito Capital a través de la implementación de un (1) sistema de indicadores sobre la garantía de derechos de las mujeres </t>
  </si>
  <si>
    <t>Información actualizada sobre la situación,  condición y posición de los derechos de las mujeres en el Distrito Capital</t>
  </si>
  <si>
    <t xml:space="preserve">Ofrecer información sobre la situación, posición o condición de las mujeres en el Distrito Capital en materia de sus derechos </t>
  </si>
  <si>
    <t xml:space="preserve">Dirección Gestión del Conocimiento
</t>
  </si>
  <si>
    <t>Plan Anticorrupción y Atención a la Ciudadanía
Componente 5
Subcomponente 2. Lineamientos de transparencia pasiva</t>
  </si>
  <si>
    <t>Porcentaje de respuestas que den cuenta de la información sobre la situación, posición y condición de las mujeres en el Distrito Capital respondidos</t>
  </si>
  <si>
    <t>(No. total de respuestas ofrecidas/ No. total de requerimientos recepcionados) * 100</t>
  </si>
  <si>
    <t>Respuestas</t>
  </si>
  <si>
    <t>Radicados de entrada y de salida</t>
  </si>
  <si>
    <r>
      <t xml:space="preserve">Durante la vigencia 2020 se gestionaron (103) solicitudes de información. Se dio respuesta a la totalidad de solicitudes recibidas en el periodo reportado, brindando información relevante para las ciudadanas, ciudadanos e instituciones. 
El tipo de solicitudes recibidas se puede describir de la siguiente manera: 
a. trimestre enero - marzo = veintinueve (29) solicitudes de información: 3 derechos de petición, 9 proposición, 5 solicitudes provenientes del SDQS, 9 oficios y 3 acuerdos distritales. 
b. trimestre abril - junio = ventiocho (28) solicitudes de información. 1 derechos de petición, 7 proposición, 14 solicitudes provenientes del SDQS y 6 oficios.
c. trimestre julio - septiembre = treinta y cuatro (34) solicitudes de información. 2 derechos de petición, 2 proposición, 20 solicitudes provenientes del SDQS y 10 oficios.
d. trimestre octubre - diciembre = doce (12) solicitudes de información. 2 derechos de petición,  6 solicitudes provenientes del SDQS y 4 oficios.
</t>
    </r>
    <r>
      <rPr>
        <b/>
        <sz val="10"/>
        <rFont val="Times New Roman"/>
        <family val="1"/>
      </rPr>
      <t>Anexos actividad 1.</t>
    </r>
    <r>
      <rPr>
        <sz val="10"/>
        <rFont val="Times New Roman"/>
        <family val="1"/>
      </rPr>
      <t xml:space="preserve">
1. Radicados de entrada y salida. Periodo enero–marzo 2020: Solicitudes y respuestas OMEG Trimestre I-2020.xlsx
2. Radicados de entrada y salida. Periodo abril–junio 2020: Solicitudes y respuestas OMEG Trimestre II-2020.xlsx
3. Radicados de entrada y salida. Periodo julio–septiembre 2020: Solicitudes y respuestas OMEG Trimestre III-2020.xlsx
4. Radicados de entrada y salida. Periodo octubre-diciembre 2020: Solicitudes y respuestas OMEG Trimestre IV-2020.xlsx</t>
    </r>
  </si>
  <si>
    <t>No se presentaron retrasos en las actividades programadas.</t>
  </si>
  <si>
    <t>No se proyectaron propuestas para resolver retrasos, las acciones planeadas se ejecutaron dentro de los tiempos, recursos y metas programadas</t>
  </si>
  <si>
    <t>Gestión interinstitucional con fuentes oficiales, para obtención de infomación que alimenta la bateria de indicadores sobre goce efectivo de derechos de las mujeres</t>
  </si>
  <si>
    <t>Plan Anticorrupción y Atención a la Ciudadanía
Componente 5
Subcomponente 1. Lineamientos de transparencia activa</t>
  </si>
  <si>
    <t>alimentación de la Bateria de Indicadores del OMEG</t>
  </si>
  <si>
    <t>(No. de necesidades de  información identificadas / No. de documentos de información solicitados) * 100</t>
  </si>
  <si>
    <t>Respuestas y solicitudes</t>
  </si>
  <si>
    <t xml:space="preserve">Actas de reunión y/o
correos de solicitud de información </t>
  </si>
  <si>
    <r>
      <t xml:space="preserve">Durante la vigencia 2020 se gestionaron (13) solicitud de información con el fin de alimentar la batería de indicadores del OMEG y los documentos sobre derechos de las mujeres aportados por el OMEG. Las solicitudes se realizaron a las siguientes entidades: 
a trimestre enero - marzo. Se gestionaron dos (2) solicitudes de información
b.trimestre abril - junio.  Se gestionó (1) solicitud de información
c. trimestre julio - septiembre. Se gestonaron seis (6) solicitudes de información. 
d. trimestre octubre - diciembre. Se gestionaron cuatro (4) solicitudes de información.
De manera especifica las solicitudes fueron las siguientes:
1. Departamento Administrativo del Servicio Civil sobre la participación de la mujer en los niveles decisorios de la Administración
2. Secreteria Distrital de Movilidad, sobre la encuesta de movilidad 2019
3. Secretaría Distrital de de Seguridad, Convivencia y justicia sobre datos 2019
4. Secretaría Distrital de Seguridad, Convivencia y justicia: información de delitos de alto impacto en Bogotá durante 2019 y 2020 con el fin de alimentar la construcción de correlaciones de violencia contra las mujeres con variables sociodemográficas.
5. Secretaría Distrital de Planeación: Solicitud de información del sistema de información de Bogotá Solidaria.
6. Secretaría Distrital de Planeación: Solicitud de información de la base de datos de SISBEN
7. Instituto Naciona de Medicina Legal y Ciencias Forenses: Solicitud de información sobre mujeres en riesgo de feminicidio.
8. Grupo de trabajo del Consejo Distrital de Seguridad para la atención de la violencia contra las mujeres y riesgos de feminicidio: actualización de información sobre mujeres asesinadas.
9. Cámara de Comercio de Bogotá: Solicitud de microdatos de la encuesta de percepción y victimización de 2019
10. Secretaría Distrital de Seguridad, Convivencia y justicia: información de delitos de alto impacto en Bogotá durante 2019 y 2020 con el fin de alimentar la construcción de correlaciones de violencia contra las mujeres con variables sociodemográficas.
11. Instituto Nacional de Medicina Legal y Ciencias Forenses: Solicitud de información sobre mujeres en riesgo de feminicidio.
12. Grupo de trabajo del Consejo Distrital de Seguridad para la atención de la violencia contra las mujeres y riesgos de feminicidio: actualización de información sobre mujeres asesinadas.
13. Departamento Administrativo del Servicio Civil Distrital: Servicio Distrital Solicitud de bases de datos por sexo al 31 de diciembre de 2020
</t>
    </r>
    <r>
      <rPr>
        <b/>
        <sz val="10"/>
        <rFont val="Times New Roman"/>
        <family val="1"/>
      </rPr>
      <t>Anexos actividad 2.</t>
    </r>
    <r>
      <rPr>
        <sz val="10"/>
        <rFont val="Times New Roman"/>
        <family val="1"/>
      </rPr>
      <t xml:space="preserve">
1. Solicitud de información trimestre enero - marzo
2. Solicitud de información trimestre abril - junio
3. Solicitud de información trimestre julio – septiembre
4. Solicitud de información trimestre octubre - diciembre
</t>
    </r>
    <r>
      <rPr>
        <b/>
        <sz val="10"/>
        <rFont val="Times New Roman"/>
        <family val="1"/>
      </rPr>
      <t xml:space="preserve">Anexos actividad 2.
</t>
    </r>
    <r>
      <rPr>
        <sz val="10"/>
        <rFont val="Times New Roman"/>
        <family val="1"/>
      </rPr>
      <t xml:space="preserve">1. Solicitud de información trimestre enero - marzo
2. Solicitud de información trimestre abril - junio
3. Solicitud de información trimestrejulio - septiembre
</t>
    </r>
    <r>
      <rPr>
        <b/>
        <sz val="10"/>
        <rFont val="Times New Roman"/>
        <family val="1"/>
      </rPr>
      <t xml:space="preserve">
</t>
    </r>
  </si>
  <si>
    <t xml:space="preserve">Gestionar el apoyo técnico y financiero de cooperación que favorezcan la difusión periodica de información sobre el avance de los derechos de las mujeres en el Distrito Capital. </t>
  </si>
  <si>
    <t>Servidoras. Servidores y ciudadania en general acceden a la página web del OMEG, para hacer consultas e informarse sobre la situación, condición y posición de las mujeres en el Distrito Capital</t>
  </si>
  <si>
    <t>Gestión y formalización de alianzas estratégicas (públicas y privadas) que contribuyan con la divulgación de las líneas editoriales</t>
  </si>
  <si>
    <t>Alianzas gestionadas  para los entornos favorables al conocimiento</t>
  </si>
  <si>
    <t>(No. de alianzas gestionadas  /No. de alianzas identificadas)*100</t>
  </si>
  <si>
    <t>Alianzas</t>
  </si>
  <si>
    <t>Actas y listados de asistencia
Documento de formalización de la alianza (memorando, acuerdo, etc)</t>
  </si>
  <si>
    <r>
      <t>Durante la vigencia 2020 se gestionaron y concretaron acciones con 18 actores con el fin de favorecer iniciativas asociadas a la Política Pública de Mujeres y Equidad de Género del Distrito Capital, a partir de la articulación con la estrategia de Entornos Favorables al Conocimiento. Las siguientes gestiones con aliados derivaron en acciones concretas: 
1.Open Society Foundations. Se avanzó junto con la Dirección Distrital de Relaciones Internacionales en acciones para implementar el proyecto financiado por la Open Society Foundations, y operado por la Fundación Restrepo Barco, para el fortalecimiento del Sistema Distrital de Cuidado (SIDICU)por valor de 850 mil USD. Apoyo en la implementación de programas de incentivos (simbólicos) para sectores y empresas que fomenten y promuevan el empleo para las mujeres 
2. ONU Mujeres. Se continuó con la implementación del plan de trabajo de cooperación técnica a la SDMujer para:  i) El diseño del Sistema Distrital de Cuidado; ii) El apoyo a la construcción del trazador presupuestal con enfoque de género; iii) El apoyo de los programas Ciudades Seguras y de  Violencias Basadas en Género; iv) la estructuración de una iniciativa para la paz y la garantía de los derechos de las mujeres víctimas y excombatientes. Se dio inicio al proyecto Piloto de reactivación socioeconómica en contexto del Covid – 19, implementado por la Corporación Mundial de la Mujer y financiado por ONU Mujeres con recursos del gobierno de Suecia.  Esto, para fortalecer 5 organizaciones o iniciativas productivas de mujeres víctimas y excombatientes que habitan en las Localidades de Sumapaz, Ciudad Bolívar y Bosa.
3. UNICEF. Se concretó el apoyo de UNICEF (Con fondos de Noruega) en torno a iniciativas para la prevención de Violencias Basadas en Género desde una perspectiva de niñez en el marco del COVID-19. Se inició la consultoría para apoyar el diseño e implementación del protocolo de la Línea Púrpura para la atención inicial, contención y referenciación a niñas y adolescentes que puedan estar en riesgo o ser víctimas de Violencias Basadas en Gènero, asimismo, la consultoria para el proceso formativo en prevencion de violencias. 
4. Alto Comisionado de las Naciones Unidas para los Refugiados (ACNUR). i) Coordinación con ACNUR de 8 jornadas de capacitación /sobre mujeres migrantes y refugiadas provenientes de Venezuela a profesionales de la Secretaría; ii) Se inició un proceso con el fin de firmar una carta de entendimiento para ampliar el trabajo conjunto.R: El 11 de noviembre con la contratación de 5 profesionales, dio inició del proyecto "Empoderando a las mujeres refugiadas y migrantes en el Distrito Capital", financiado por ACNUR y liderado por  la Dirección de Enfoque Diferencial de la SdMujer.
5. Embajada de Suecia. i)En alianza con la Embajada el 28 de julio se llevó a cabo el Webinar Diálogos internacionales: Mujeres Diversas y participación política. 
6. Universidad del Atlántico. Se concretó la firma de un convenio con la SDMujer para prácticas profesionales y pasantías con la Facultad de Ciencias Económicas. 
7. Instituto Holandés para la Democracia Multipartidaria (NIMD). El 21 de julio de 2020 se firmó memorando de entendimiento entre la SDMujer y el NIMD 
8. CEPAL.  Se inició la cooperación técnica de la CEPAL para el fortalecimiento del Sistema Distrital de Cuidado 
9.ACDI/VOCA.  Se logró el apoyo durante un último período del 22 de julio al 15 de agosto de cuatro duplas de atención psicosocial adicionales a las contratadas por la Secretaría.
10. PNUD: PNUD adelantará la contratación de la experta de la UNESCO Natalia Ruiz, para formular la estrategia de formación a formadoras del SIDICU.
11. Fundación Nuestro Flow: se realizó el lanzamiento del proyecto Piloto No + Sangre. Se entregaron 500 toallas con información sobre los servicios de prevención y atención a mujeres víctimas de violencia.
12. ENEL-Codensa: Lisa Gómez, la subsecretaria de fortalecimiento de capacidades y oportunidades llevó a cabo charla a empleadas y empleados de Enel-Codensa en materia de prevención y Eliminación de Violencias contra las Mujeres.</t>
    </r>
    <r>
      <rPr>
        <b/>
        <sz val="10"/>
        <rFont val="Times New Roman"/>
        <family val="1"/>
      </rPr>
      <t xml:space="preserve">
</t>
    </r>
    <r>
      <rPr>
        <sz val="10"/>
        <rFont val="Times New Roman"/>
        <family val="1"/>
      </rPr>
      <t xml:space="preserve">13. USAID: Apoyo técnico que brindará el Programa de Gobernabilidad Regional (RGA) operado por MSI con fondos de USAID a la SdMujer en torno a tres líneas de acción: 1. El diseño y puesta en marcha de una estrategia para la inclusión de las mujeres migrantes (transversalización), 2. Fortalecer la formulación de proyectos con enfoque de género 3. Promover procesos para disminuir xenofobia y promover un trato digno y disminuir tensiones de convivencia. Se está trabajando en la definición de los planes de acción para materializar este apoyo. 
14. Universidad del Atlántico: Se realizaron gestiones para apoyar la formalización del proceso de prácticas de 4 estudiantes de la Universidad para apoyar al equipo del Sistema Distrital de Cuidado. 
15. Embajada de la UE y de Austria: por solicitud de las Embajadoras el 18 de noviembre se realizó el Primer Encuentro de Puntos Internacionales de Género, con el fin de socializar las medidas de atención frente a los casos de VBG con los puntos focales de las diferentes misiones diplomáticas acreditadas en Colombia. 
16. Corporación Colombiana de Teatro: Participación de Yenny Guzmán, Directora de Enfoque Diferencial en el “Foro Polifónico, Mujeres Arte y Parte en la Paz de Colombia” 
17. AECID: Alexandra Quintero Directora de Eliminación de Violencias, participó en el V Encuentro Políticas Integrales sobre las Violencias de Género, escenario en el cual se compartieron buenas prácticas de países latinoamericanos.
18. Fundación de las Naciones Unidas:  La Secretaria Diana Rodríguez participó en el Reykjavík Global Forum – Women Leaders 2020, organizado por la Fundación de Naciones Unidas. </t>
    </r>
    <r>
      <rPr>
        <b/>
        <sz val="10"/>
        <rFont val="Times New Roman"/>
        <family val="1"/>
      </rPr>
      <t xml:space="preserve">
</t>
    </r>
    <r>
      <rPr>
        <sz val="10"/>
        <rFont val="Times New Roman"/>
        <family val="1"/>
      </rPr>
      <t xml:space="preserve">Adicionalmente, se realizaron acercamientos con màs de 40 actores buscando establecer puntos de encuentro y posibles alianzas. </t>
    </r>
    <r>
      <rPr>
        <b/>
        <sz val="10"/>
        <rFont val="Times New Roman"/>
        <family val="1"/>
      </rPr>
      <t xml:space="preserve">
Anexos actividad 3:</t>
    </r>
    <r>
      <rPr>
        <sz val="10"/>
        <rFont val="Times New Roman"/>
        <family val="1"/>
      </rPr>
      <t xml:space="preserve">
1. Alianzas concretadas en la vigencia 2020
2. Acciones de gestiòn durante la vigencia 2020.
</t>
    </r>
  </si>
  <si>
    <t xml:space="preserve">
Trasferir conocimientos favoreciendo el posicionamiento de la SDMujer como una buena práctica en términos de mecanismo en la implementación de políticas públicas de género a nivel local, nacional, regional e internacional. 
</t>
  </si>
  <si>
    <t xml:space="preserve">actores locales, nacionales e internaciones reconocen las buenas prácticas ejecutadas por la SDMujer en el marco de la implementación de la Política Pública de Mujeres y Equidad de Género en el D.C  </t>
  </si>
  <si>
    <t>Ofrecer acompañamiento técnico a actores locales, nacionales e internacionales a través de visitas de reconocimiento de las acciones implementadas por la SDMujer</t>
  </si>
  <si>
    <t>Visitas de acompañamiento técnico a actores locales, nacionales e internacionales</t>
  </si>
  <si>
    <t xml:space="preserve">(No. de visitas atendidas/No de visitas solicitas) </t>
  </si>
  <si>
    <t>Visitas técnicas</t>
  </si>
  <si>
    <t>Actas y listados de asistencia
Nota de actualidad sobre la visita de acompañamiento técnico efectuada</t>
  </si>
  <si>
    <r>
      <t xml:space="preserve">Durante la vigencia 2020  se registraron doce (12) solicitudes por parte de actores externos del orden local, nacional y/o internacional demandando espacios de visitas y/o acompañamiento técnico para la transferencia de conocimientos. Especificamentee pueden mencionar:
1. Ayuntamiento de Barcelona. Gestiones  para la formalización de un convenio marco entre la Alcaldía Mayor de Bogotá y el Ayuntamiento para varios temas, entre ellos Inclusión social y género. Proceso liderado por la DDRI.
2. Centro Iberoamericano de Desarrollo Estratégico Urbano - CIDEU. El 5 de mayo de 2020 la Secretaria Diana Rodríguez hizo una presentación en el Webinar: “Impacto de género y respuesta local en el Abordaje Integral del COVID-19” organizado por el CIDEU.  Gestión de acompañamiento y seguimiento al intercambio de buenas prácticas sobre transversalización del enfoque de género en las ciudades de Barcelona, Lima, Montevideo y Bogotá
3. Gobierno de la Ciudad de Buenos Aires. Gestión de acompañamiento y seguimiento al intercambio de buenas prácticas entre ambas ciudades
4. Secretaría de la Mujer de Neiva. Intercambio de buenas prácticas con la Secretaría de la Mujer de la ciudad de Neiva, Huila, en torno a los temas de 1) Masculinidades alternativas, 2) Experiencias en atención a mujeres rurales y urbanas, 3) Políticas públicas de Mujeres y 4) Estrategias de orientación psicosocial en la atención y prevención de violencia de género.
5. Se concreto reunión con el Gobierno de la Ciudad de Buenos Aires. Reunión al intercambio de buenas prácticas con la ciudad de Buenos Aires.  12 de agosto. Se venía gestionando desde el trimestre anteriro. 
6. Unión Iberoamericana de Municipalistas (UIM) Gestiones para la participación del Consejo Consultivo de Mujeres en la ceremonia de los Premios Buenas Prácticas Locales con Enfoque de Género cual se llevará a cabo de manera virtual en la V Cumbre Iberoamericana de Agendas Locales de Género. 
7. CIDEU: Esto en el marco del grupo de trabajo de Grupo de trabajo Ciudades Globales y Transversalidad de Género del CIDEU en el cual participan las ciudades de Bogotá, Lima, Montevideo y Barcelona, se participó en tres sesiones sobre mercado laboral y género en el mundo local y en una sesión respecto a Políticas de los cuidados. 
8. Gobierno de Guadalajara: Se acudió a la invitación para el intercambio de experiencias y buenas prácticas en cuanto a género y movilidad, con Guadalajara-México, con el fin de contar las estrategias y programas que se han implementado en Bogotá.
9. Corporación Universitaria Iberoamericana: Gestión con la Corporación Iberoamericana y con Mayra Romero, profesional de la Dirección de Eliminación de Violencias para que esta última participara en la jornada "Del derecho al hecho" con una presentación sobre el Derecho de las Mujeres a una Vida Libre de Violencias.
10. Instituto de las Américas: Coordinación para la participación de la secretaria Diana Rodríguez en el Webinar “Organizarse en femenino/Covid-19” llevado a cabo por el Institut des Amériques (IdA) y la Agencia Francesa para el Desarrollo
11. Municipalidad Metropolitana de Lima: Apoyo técnico para la asistencia y presentación de la subsecretaria Diana Parra al Foro Internacional experiencias y desafíos de la implementación de políticas públicas con mirada de género, organizado por la Municipalidad Metropolitana de Lima.
12. UNFPA. Alexandra Quintero, Directora de Eliminación de Violencias, participó el 26 de noviembre en el Webinar de UNFPA Casas de acogida y refugios para sobrevivientes de VBG.
</t>
    </r>
    <r>
      <rPr>
        <b/>
        <sz val="10"/>
        <rFont val="Times New Roman"/>
        <family val="1"/>
      </rPr>
      <t>Anexos actividad 4.</t>
    </r>
    <r>
      <rPr>
        <sz val="10"/>
        <rFont val="Times New Roman"/>
        <family val="1"/>
      </rPr>
      <t xml:space="preserve">
1. Asistencias técnicas primer trimestre enero - marzo
2. Asistencias técnicas segundo trimestre abril - junio
3. Asistencias técnicas tercer trimestre julio - septiembre
4. Asistencias técnicas cuarto trimestre octubre - diciembre</t>
    </r>
  </si>
  <si>
    <t>Contribuir con la garantia de derechos de las mujeres en los territorios urbanos y rurales del Distrito Capital</t>
  </si>
  <si>
    <t>Territorialización de la PPMyEG a través de las Casas de Igualdad de Oportunidades</t>
  </si>
  <si>
    <t>Gestionar el apoyo técnico y financiero de cooperación que favorezca la implementación de procesos de formación en derechos de las mujeres con agentes corresponsables de la implementación de la Politíca Pública de Mujeres y Equidad de Género</t>
  </si>
  <si>
    <t>Actores externos se involucran en procesos de intercambio y transferencia de conocimientos diseñados por la SDMujer para favorecer la cualificación en la toma de desiciónes de la gestión pública</t>
  </si>
  <si>
    <t>Gestion de trabajo colaborativos con actores externos que favorezcan los procesos de acceso y transferencia de conocimientos, haciendo enfasis en el uso de herramientas TIC y CTeI</t>
  </si>
  <si>
    <t>Trabajos colaborativos gestionados con actores externos para los procesos de acceso y transferencia de conocimientos diseñados por la SDMujer</t>
  </si>
  <si>
    <t>(No. de trabajos colaborativos gestionados  /No. de trabajos colaborativos identificados) * 100</t>
  </si>
  <si>
    <t>Trabajos colaborativos</t>
  </si>
  <si>
    <t>Actas y listados de asistencia
Reuniones de seguimiento a los acuerdos en el marco de los trabajos colaborativos</t>
  </si>
  <si>
    <r>
      <t xml:space="preserve">Durante la vigencia 2020, las gestiones para establecer trabajos colaborativos en el marco de los procesos de formación y gestión de nuevos conocimientos se centraron en las gestiones con cuatro actores estrategicos: la Cámara de Comercio de Bogotá Uniempresarial,  Universidad Distrital Francisco José de Caldas. Sede Tecnológica. Programa Curricular Tecnología en Electrónica, Agencia para la Reincorporación y la Normalización (ARN) y Secretaria de Educación Distrital.
Especificamente, se llevo acabo la articulación para la implementación de acciones formativas con las siguientes gestiones: 
a. Para la consolidación de acciones de trabajo colaborativo, se llevo acabo la articulación para la implementación de acciones formativas en el marco del trabajo colaborativo con la Fundación Universitaria de la Cámara de Comercio de Bogotá Uniempresarial, gracias al trabajo mancomunado con la institución educativa se contó con la inscripción de 41 cuidadanas interesadas en fortalecer sus conocimientos en relación con el derecho a la participación y representación política. 
b. Se realizó una reunión de acercamiento y presentación a la Universidad Distrital Francisco José de Caldas. Sede Tecnológica. Programa Curricular Tecnología en Electrónica, con lo anterior, fue posible presentar propuesta de transformación e innovación digital de los procesos formativos Tic, en el marco del nuevo plan de desarrollo y explorar la posibilidad de pasantías de estudiantes de tecnología en la nueva propuesta de los Centros de Inclusión Digital. Se trabajó en conjunto en la identificación de necesidades y oportunidades en relación con el trabajo colaborativo.  
c.ARN (Agencia para la Reincorporación y la Normalización) con el ánimo de articular esfuerzos para establecer acciones encaminadas a realizar oferta de procesos formativos para las mujeres, gracias al trabajo mancomunado con la Agencia se contó con la inscripción de 21 cuidadanas interesadas en fortalecer sus conocimientos en relación con el derecho de las mujeres a la paz.
d. Se establece trabajo colaborativo con la Secretaria de Educación Distrital para implementar proceso de sensibilización de prevención de violencias digitales con madres y padres de familia en la Institución escolar Liceo Normandia
  </t>
    </r>
    <r>
      <rPr>
        <b/>
        <sz val="10"/>
        <rFont val="Times New Roman"/>
        <family val="1"/>
      </rPr>
      <t xml:space="preserve">
Anexo Actividad 5
</t>
    </r>
    <r>
      <rPr>
        <sz val="10"/>
        <rFont val="Times New Roman"/>
        <family val="1"/>
      </rPr>
      <t xml:space="preserve">1. Uniempresarial
2. Universidad Distrital Francisco José de Caldas
3. Agencia para la Reincorporación y la Normalización (ARN) 
4. Secretaria Distrital de Educación
</t>
    </r>
  </si>
  <si>
    <t xml:space="preserve">Gestionar conocimientos que favorezcan la implementación de la Política Pública Distrital de Ciencia, Tecnología e Innovación; así como las acciones asociadas al Índice de Innovación Pública acorde con la misionalidad de la entidad. </t>
  </si>
  <si>
    <t>actores internos y externos se involucran en procesos de intercambio de conocimientos orientados por la Dirección en temas relacionados con la Política Pública Distrital de Ciencia, Tecnología e Innovación y el Índice de Innovación Pública</t>
  </si>
  <si>
    <t>Gestión de Conocimientos en temas asociados a la Política Pública de CTeI y el Índice de Innovación a través de espacios de intercambio de saberes con actores internos y externos</t>
  </si>
  <si>
    <t>Espacios de intercambio de conocimientos con actores internos y externos</t>
  </si>
  <si>
    <t>(No de espacios implementados/No de espacios gestionados)*100</t>
  </si>
  <si>
    <t>Espacios de intercambio de conocimientos</t>
  </si>
  <si>
    <t>Actas y listados de asistencia</t>
  </si>
  <si>
    <r>
      <t xml:space="preserve">Durante la vigencia 2020 en temas de Ciencia, Tecnología e Innovación la articulación se encaminaron a visibilizar el tema como parte de los procesos de transformación digital al interior de los procesos formativos adelantados por la Gestión del Conocmiento. Las acciones estuvieron centradas en gestiones con cuatro actores: La Alta Consejeria para las TIC, Campus Party, Cisco y la Universidad Nacional. 
Se gestionó articulación con la Alta Consejería Tic, con el objeto de reconocer apuestas de diversas entidades distritales interesadas en la transformación digital de la ciudad y la gestión de conocimiento relacionado con Ciencia, tecnología e investigación. 
Tambien  se realizó reunión con el laboratorio digital de la Universidad Nacional con el objeto de hacer intercambio de experiencias sobre transformación digital.
</t>
    </r>
    <r>
      <rPr>
        <b/>
        <sz val="10"/>
        <rFont val="Times New Roman"/>
        <family val="1"/>
      </rPr>
      <t xml:space="preserve">
Anexo Actividad 6</t>
    </r>
    <r>
      <rPr>
        <sz val="10"/>
        <rFont val="Times New Roman"/>
        <family val="1"/>
      </rPr>
      <t xml:space="preserve">
1.Alta Consejeria para las TIC
2. Campus Party
3. Cisco
4. Universidad Nacional - Laboratorios digitales. </t>
    </r>
  </si>
  <si>
    <t xml:space="preserve">Fortalecer la participación y representación social y política de las mujeres en espacios e instancias locales y distritales, teniendo en cuenta sus diferencias y diversidades, para la incidencia en la toma de decisiones </t>
  </si>
  <si>
    <t>Divulgar la gratuidad de los procesos de formación para las mujeres en temas de derechos ofrecidos por la dirección de gestión del conocimiento</t>
  </si>
  <si>
    <t>Actores informados de procesos de formación en derechos de las mujeres ofertado por la dirección de gestión del conocimiento</t>
  </si>
  <si>
    <t>Divulgación de la gratuidad de la oferta de formación de la dirección de gestión del conocimiento</t>
  </si>
  <si>
    <t>Divulgación de la oferta de formación</t>
  </si>
  <si>
    <t>(No de actores informados/ No de actores identificados)*100</t>
  </si>
  <si>
    <t>actores</t>
  </si>
  <si>
    <t>Actas y listados de asistencia
Piezas comunicativas</t>
  </si>
  <si>
    <r>
      <t xml:space="preserve">Durante la vigencia 2020, la oferta formativa divulgada contó con la información de gratuidad de los cursos, y se elaboraron bajo los estándares de calidad, criterios y políticas de comunicación institucional, orientaciones impartidas por la oficina encargada de asesorar estos temas en la entidad.
En el caso de los procesos de formación TIC  se realizó la divulgación de la pieza de comunicación para la inscripción de mujeres interesadas en participar en los cursos virtuales : habilidades socio emocionales, habilidades digitales, escenarios Tic para la paz, e introducción a los indicadores de género.La divulgación se hizo a través de la red social Facebook.
Por otra parte, se realizó la divulgación de oferta formativa por redes sociales dada la contingecia y medidas de aislamiento social, en las piezas comunicativas de oferta de los servicios se verificó la existencia de la información de gratuidad, con un lenguaje claro y permanente en cada una de las redes sociales oficiales de la institución.
</t>
    </r>
    <r>
      <rPr>
        <b/>
        <sz val="10"/>
        <rFont val="Times New Roman"/>
        <family val="1"/>
      </rPr>
      <t>Anexos Actividad 7.</t>
    </r>
    <r>
      <rPr>
        <sz val="10"/>
        <rFont val="Times New Roman"/>
        <family val="1"/>
      </rPr>
      <t xml:space="preserve">
1. Divulgación gratuidad de la oferta formativa primer tremestre enero - marzo 
2. Divulgación gratuidad de la oferta formativa segundo tremestre abril - junio
3. Divulgación gratuidad de la oferta formativa tercer tremestre julio - septiembre
4. Divulgacion gratuidad de la oferta formativa cuarto trimestre octubre - diciembre</t>
    </r>
  </si>
  <si>
    <t>Rocío Janneth Durán Mahecha
Profesional Contratista Gestion del Conocimiento</t>
  </si>
  <si>
    <t>Andrea Ramirez Pisco
Directora de Gestión del Conocimiento</t>
  </si>
  <si>
    <t>Andrea Paola Bello
Profesional Contratista Oficina Asesora de Planeación</t>
  </si>
  <si>
    <t>Aprobó/cargo:  Adriana Estupiñan Jaramillo
                          Jefa Oficina Asesora de Planeaciòn</t>
  </si>
  <si>
    <t>28 de diciembre de 2020</t>
  </si>
  <si>
    <t>Fecha: 28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</si>
</sst>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sz val="11"/>
      <color theme="1"/>
      <name val="Calibri"/>
      <family val="2"/>
      <scheme val="minor"/>
    </font>
    <font>
      <b/>
      <sz val="12"/>
      <color theme="1"/>
      <name val="Times New Roman"/>
      <family val="1"/>
    </font>
    <font>
      <b/>
      <sz val="8"/>
      <color theme="1"/>
      <name val="Times New Roman"/>
      <family val="1"/>
    </font>
    <font>
      <b/>
      <sz val="11"/>
      <color theme="1"/>
      <name val="Times New Roman"/>
      <family val="1"/>
    </font>
    <font>
      <b/>
      <sz val="11"/>
      <name val="Times New Roman"/>
      <family val="1"/>
    </font>
    <font>
      <sz val="10"/>
      <color theme="1"/>
      <name val="Times New Roman"/>
      <family val="1"/>
    </font>
    <font>
      <b/>
      <sz val="10"/>
      <name val="Times New Roman"/>
      <family val="1"/>
    </font>
    <font>
      <sz val="10"/>
      <name val="Times New Roman"/>
      <family val="1"/>
    </font>
    <font>
      <sz val="10"/>
      <color rgb="FFFF0000"/>
      <name val="Times New Roman"/>
      <family val="1"/>
    </font>
    <font>
      <b/>
      <sz val="10"/>
      <color theme="1"/>
      <name val="Times New Roman"/>
      <family val="1"/>
    </font>
    <font>
      <b/>
      <sz val="9"/>
      <color indexed="8"/>
      <name val="Tahoma"/>
      <family val="2"/>
    </font>
    <font>
      <sz val="9"/>
      <color indexed="8"/>
      <name val="Tahoma"/>
      <family val="2"/>
    </font>
    <font>
      <sz val="10"/>
      <color theme="1"/>
      <name val="Arial Narrow"/>
      <family val="2"/>
    </font>
    <font>
      <u/>
      <sz val="10"/>
      <color indexed="62"/>
      <name val="Times New Roman"/>
      <family val="1"/>
    </font>
    <font>
      <b/>
      <sz val="9"/>
      <color indexed="81"/>
      <name val="Tahoma"/>
    </font>
    <font>
      <sz val="9"/>
      <color indexed="81"/>
      <name val="Tahoma"/>
    </font>
    <font>
      <sz val="10"/>
      <color indexed="15"/>
      <name val="Times New Roman"/>
      <family val="1"/>
    </font>
    <font>
      <b/>
      <sz val="9"/>
      <color indexed="81"/>
      <name val="Tahoma"/>
      <family val="2"/>
    </font>
    <font>
      <sz val="9"/>
      <color indexed="81"/>
      <name val="Tahoma"/>
      <family val="2"/>
    </font>
    <font>
      <b/>
      <sz val="12"/>
      <name val="Times New Roman"/>
      <family val="1"/>
    </font>
    <font>
      <b/>
      <sz val="8"/>
      <name val="Times New Roman"/>
      <family val="1"/>
    </font>
    <font>
      <b/>
      <sz val="10"/>
      <color rgb="FF7030A0"/>
      <name val="Times New Roman"/>
      <family val="1"/>
    </font>
    <font>
      <sz val="10"/>
      <color indexed="30"/>
      <name val="Times New Roman"/>
      <family val="1"/>
    </font>
    <font>
      <sz val="10"/>
      <name val="Arial Narrow"/>
      <family val="2"/>
    </font>
    <font>
      <b/>
      <sz val="10"/>
      <color indexed="30"/>
      <name val="Times New Roman"/>
      <family val="1"/>
    </font>
    <font>
      <b/>
      <sz val="10"/>
      <color indexed="62"/>
      <name val="Times New Roman"/>
      <family val="1"/>
    </font>
    <font>
      <b/>
      <sz val="10"/>
      <color rgb="FFFF0000"/>
      <name val="Times New Roman"/>
      <family val="1"/>
    </font>
    <font>
      <sz val="10"/>
      <color rgb="FF0070C0"/>
      <name val="Times New Roman"/>
      <family val="1"/>
    </font>
    <font>
      <sz val="10"/>
      <name val="Arial"/>
      <family val="2"/>
    </font>
    <font>
      <sz val="11"/>
      <color theme="1"/>
      <name val="Times New Roman"/>
      <family val="1"/>
    </font>
    <font>
      <b/>
      <sz val="12"/>
      <color rgb="FF000000"/>
      <name val="Times New Roman"/>
      <family val="1"/>
    </font>
    <font>
      <b/>
      <sz val="8"/>
      <color rgb="FF000000"/>
      <name val="Times New Roman"/>
      <family val="1"/>
    </font>
    <font>
      <b/>
      <sz val="11"/>
      <color rgb="FF000000"/>
      <name val="Times New Roman"/>
      <family val="1"/>
    </font>
    <font>
      <b/>
      <sz val="10"/>
      <color rgb="FF000000"/>
      <name val="Times New Roman"/>
      <family val="1"/>
    </font>
    <font>
      <sz val="12"/>
      <color rgb="FF000000"/>
      <name val="Times New Roman"/>
      <family val="1"/>
    </font>
    <font>
      <sz val="10"/>
      <color rgb="FF000000"/>
      <name val="Times New Roman"/>
      <family val="1"/>
    </font>
    <font>
      <sz val="11"/>
      <color rgb="FF000000"/>
      <name val="Times New Roman"/>
      <family val="1"/>
    </font>
    <font>
      <b/>
      <sz val="9"/>
      <color rgb="FF000000"/>
      <name val="Tahoma"/>
      <family val="2"/>
    </font>
    <font>
      <sz val="9"/>
      <color rgb="FF000000"/>
      <name val="Tahoma"/>
      <family val="2"/>
    </font>
    <font>
      <sz val="8"/>
      <name val="Times New Roman"/>
      <family val="1"/>
    </font>
    <font>
      <sz val="9"/>
      <name val="Arial"/>
      <family val="2"/>
    </font>
    <font>
      <sz val="10"/>
      <color indexed="10"/>
      <name val="Times New Roman"/>
      <family val="1"/>
    </font>
    <font>
      <sz val="12"/>
      <name val="Times New Roman"/>
      <family val="1"/>
    </font>
    <font>
      <sz val="12"/>
      <color indexed="8"/>
      <name val="Times New Roman"/>
      <family val="1"/>
    </font>
    <font>
      <b/>
      <sz val="12"/>
      <color indexed="8"/>
      <name val="Times New Roman"/>
      <family val="1"/>
    </font>
    <font>
      <sz val="12"/>
      <color indexed="10"/>
      <name val="Times New Roman"/>
      <family val="1"/>
    </font>
    <font>
      <sz val="10"/>
      <color indexed="8"/>
      <name val="Times New Roman"/>
      <family val="1"/>
    </font>
    <font>
      <sz val="12"/>
      <color theme="1"/>
      <name val="Arial Narrow"/>
      <family val="2"/>
    </font>
    <font>
      <b/>
      <sz val="16"/>
      <name val="Times New Roman"/>
      <family val="1"/>
    </font>
  </fonts>
  <fills count="1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DEBADA"/>
        <bgColor rgb="FFDEBADA"/>
      </patternFill>
    </fill>
    <fill>
      <patternFill patternType="solid">
        <fgColor rgb="FFBFBFBF"/>
        <bgColor rgb="FFBFBFBF"/>
      </patternFill>
    </fill>
    <fill>
      <patternFill patternType="solid">
        <fgColor rgb="FFD9D9D9"/>
        <bgColor rgb="FFD9D9D9"/>
      </patternFill>
    </fill>
    <fill>
      <patternFill patternType="solid">
        <fgColor rgb="FFFFFFFF"/>
        <bgColor indexed="64"/>
      </patternFill>
    </fill>
  </fills>
  <borders count="124">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auto="1"/>
      </left>
      <right style="medium">
        <color auto="1"/>
      </right>
      <top/>
      <bottom style="medium">
        <color auto="1"/>
      </bottom>
      <diagonal/>
    </border>
    <border>
      <left/>
      <right style="thin">
        <color auto="1"/>
      </right>
      <top style="medium">
        <color auto="1"/>
      </top>
      <bottom/>
      <diagonal/>
    </border>
    <border>
      <left style="thin">
        <color indexed="64"/>
      </left>
      <right/>
      <top style="medium">
        <color indexed="64"/>
      </top>
      <bottom style="medium">
        <color indexed="64"/>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rgb="FF000000"/>
      </left>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0" fontId="29" fillId="0" borderId="0"/>
    <xf numFmtId="0" fontId="1" fillId="0" borderId="0"/>
    <xf numFmtId="0" fontId="29" fillId="0" borderId="0"/>
  </cellStyleXfs>
  <cellXfs count="1031">
    <xf numFmtId="0" fontId="0" fillId="0" borderId="0" xfId="0"/>
    <xf numFmtId="0" fontId="0" fillId="0" borderId="0" xfId="0" applyAlignment="1">
      <alignment horizontal="center" vertical="center"/>
    </xf>
    <xf numFmtId="0" fontId="0" fillId="0" borderId="0" xfId="0" applyAlignment="1">
      <alignment vertical="center"/>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2" borderId="10" xfId="0" applyFont="1" applyFill="1" applyBorder="1" applyAlignment="1">
      <alignment vertical="center" wrapText="1"/>
    </xf>
    <xf numFmtId="0" fontId="3" fillId="2" borderId="15" xfId="0" applyFont="1" applyFill="1" applyBorder="1" applyAlignment="1">
      <alignment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2" borderId="0" xfId="0" applyFont="1" applyFill="1" applyAlignment="1">
      <alignment horizontal="center" vertical="center" wrapText="1"/>
    </xf>
    <xf numFmtId="0" fontId="6" fillId="0" borderId="0" xfId="0" applyFont="1" applyAlignment="1">
      <alignment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8" xfId="0" applyFont="1" applyBorder="1" applyAlignment="1">
      <alignment horizontal="left" vertical="center" wrapText="1"/>
    </xf>
    <xf numFmtId="0" fontId="8" fillId="0" borderId="8" xfId="0" applyFont="1" applyBorder="1" applyAlignment="1">
      <alignment horizontal="left" vertical="center" wrapText="1"/>
    </xf>
    <xf numFmtId="0" fontId="6" fillId="0" borderId="8" xfId="0" applyFont="1" applyBorder="1" applyAlignment="1">
      <alignment horizontal="center" vertical="center" wrapText="1"/>
    </xf>
    <xf numFmtId="9" fontId="8" fillId="0" borderId="8" xfId="0" applyNumberFormat="1" applyFont="1" applyBorder="1" applyAlignment="1">
      <alignment horizontal="center" vertical="center" wrapText="1"/>
    </xf>
    <xf numFmtId="0" fontId="8" fillId="0" borderId="8" xfId="0" applyFont="1" applyBorder="1" applyAlignment="1">
      <alignment vertical="center" wrapText="1"/>
    </xf>
    <xf numFmtId="9" fontId="8" fillId="0" borderId="8" xfId="1" applyFont="1" applyFill="1" applyBorder="1" applyAlignment="1">
      <alignment horizontal="center" vertical="center" wrapText="1"/>
    </xf>
    <xf numFmtId="9" fontId="8" fillId="2" borderId="8" xfId="1" applyFont="1" applyFill="1" applyBorder="1" applyAlignment="1">
      <alignment horizontal="center" vertical="center" wrapText="1"/>
    </xf>
    <xf numFmtId="9" fontId="8" fillId="2" borderId="19" xfId="1" applyFont="1" applyFill="1" applyBorder="1" applyAlignment="1">
      <alignment horizontal="center" vertical="center" wrapText="1"/>
    </xf>
    <xf numFmtId="9" fontId="8" fillId="0" borderId="31"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8" fillId="0" borderId="19" xfId="0" applyNumberFormat="1" applyFont="1" applyBorder="1" applyAlignment="1">
      <alignment horizontal="center" vertical="center" wrapText="1"/>
    </xf>
    <xf numFmtId="0" fontId="8" fillId="0" borderId="29" xfId="0" applyFont="1" applyBorder="1" applyAlignment="1">
      <alignment horizontal="left" vertical="top" wrapText="1"/>
    </xf>
    <xf numFmtId="0" fontId="6" fillId="0" borderId="32" xfId="0" applyFont="1" applyBorder="1" applyAlignment="1">
      <alignment vertical="center"/>
    </xf>
    <xf numFmtId="0" fontId="8" fillId="0" borderId="33" xfId="0" applyFont="1" applyBorder="1" applyAlignment="1">
      <alignment horizontal="center" vertical="center" wrapText="1"/>
    </xf>
    <xf numFmtId="0" fontId="8" fillId="0" borderId="8" xfId="0" applyFont="1" applyBorder="1" applyAlignment="1">
      <alignment horizontal="center" vertical="center" wrapText="1"/>
    </xf>
    <xf numFmtId="9" fontId="8" fillId="0" borderId="8" xfId="1" applyFont="1" applyFill="1" applyBorder="1" applyAlignment="1">
      <alignment vertical="center" wrapText="1"/>
    </xf>
    <xf numFmtId="9" fontId="8" fillId="0" borderId="34" xfId="0" applyNumberFormat="1" applyFont="1" applyBorder="1" applyAlignment="1">
      <alignment horizontal="center" vertical="center" wrapText="1"/>
    </xf>
    <xf numFmtId="0" fontId="8" fillId="0" borderId="8" xfId="0" applyFont="1" applyBorder="1" applyAlignment="1">
      <alignment horizontal="left" vertical="top" wrapText="1"/>
    </xf>
    <xf numFmtId="0" fontId="6" fillId="0" borderId="9" xfId="0" applyFont="1" applyBorder="1" applyAlignment="1">
      <alignment vertical="center" wrapText="1"/>
    </xf>
    <xf numFmtId="0" fontId="6" fillId="0" borderId="9" xfId="0" applyFont="1" applyBorder="1" applyAlignment="1">
      <alignment horizontal="left" vertical="top" wrapText="1"/>
    </xf>
    <xf numFmtId="0" fontId="6" fillId="0" borderId="8" xfId="0" applyFont="1" applyBorder="1" applyAlignment="1">
      <alignment vertical="center"/>
    </xf>
    <xf numFmtId="0" fontId="6" fillId="0" borderId="9" xfId="0" applyFont="1" applyBorder="1" applyAlignment="1">
      <alignment vertical="center"/>
    </xf>
    <xf numFmtId="0" fontId="8" fillId="0" borderId="8" xfId="0" applyFont="1" applyBorder="1" applyAlignment="1">
      <alignment vertical="top" wrapText="1"/>
    </xf>
    <xf numFmtId="0" fontId="8" fillId="0" borderId="7" xfId="0" applyFont="1" applyBorder="1" applyAlignment="1">
      <alignment horizontal="center" vertical="center" wrapText="1"/>
    </xf>
    <xf numFmtId="0" fontId="8" fillId="0" borderId="37" xfId="0" applyFont="1" applyBorder="1" applyAlignment="1">
      <alignment horizontal="center" vertical="center" wrapText="1"/>
    </xf>
    <xf numFmtId="0" fontId="6" fillId="0" borderId="29" xfId="0" applyFont="1" applyBorder="1" applyAlignment="1">
      <alignment horizontal="center" vertical="center" wrapText="1"/>
    </xf>
    <xf numFmtId="9" fontId="8" fillId="0" borderId="29" xfId="1" applyFont="1" applyFill="1" applyBorder="1" applyAlignment="1">
      <alignment horizontal="center" vertical="center" wrapText="1"/>
    </xf>
    <xf numFmtId="0" fontId="9" fillId="0" borderId="8" xfId="0" applyFont="1" applyBorder="1" applyAlignment="1">
      <alignment horizontal="center" vertical="center" wrapText="1"/>
    </xf>
    <xf numFmtId="0" fontId="6" fillId="0" borderId="9" xfId="0" applyFont="1" applyBorder="1" applyAlignment="1">
      <alignment vertical="top" wrapText="1"/>
    </xf>
    <xf numFmtId="9" fontId="8" fillId="0" borderId="20" xfId="0" applyNumberFormat="1" applyFont="1" applyBorder="1" applyAlignment="1">
      <alignment horizontal="center" vertical="center" wrapText="1"/>
    </xf>
    <xf numFmtId="0" fontId="8" fillId="0" borderId="31" xfId="0" applyFont="1" applyBorder="1" applyAlignment="1">
      <alignment horizontal="center" vertical="center" wrapText="1"/>
    </xf>
    <xf numFmtId="0" fontId="8" fillId="2" borderId="34" xfId="0" applyFont="1" applyFill="1" applyBorder="1" applyAlignment="1">
      <alignment horizontal="center" vertical="center" wrapText="1"/>
    </xf>
    <xf numFmtId="0" fontId="6" fillId="2" borderId="8" xfId="0"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13" xfId="0" applyFont="1" applyBorder="1" applyAlignment="1">
      <alignment horizontal="center" vertical="center" wrapText="1"/>
    </xf>
    <xf numFmtId="9" fontId="8" fillId="0" borderId="26" xfId="1" applyFont="1" applyFill="1" applyBorder="1" applyAlignment="1">
      <alignment horizontal="center" vertical="center" wrapText="1"/>
    </xf>
    <xf numFmtId="9" fontId="8" fillId="0" borderId="13" xfId="1" applyFont="1" applyFill="1" applyBorder="1" applyAlignment="1">
      <alignment horizontal="center" vertical="center" wrapText="1"/>
    </xf>
    <xf numFmtId="9" fontId="8" fillId="0" borderId="21" xfId="1" applyFont="1" applyFill="1" applyBorder="1" applyAlignment="1">
      <alignment horizontal="center" vertical="center" wrapText="1"/>
    </xf>
    <xf numFmtId="0" fontId="7" fillId="0" borderId="11" xfId="0"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1" xfId="0" applyNumberFormat="1" applyFont="1" applyBorder="1" applyAlignment="1">
      <alignment horizontal="center" vertical="center" wrapText="1"/>
    </xf>
    <xf numFmtId="0" fontId="8" fillId="0" borderId="13" xfId="0" applyFont="1" applyBorder="1" applyAlignment="1">
      <alignment horizontal="left" vertical="top" wrapText="1"/>
    </xf>
    <xf numFmtId="0" fontId="6" fillId="0" borderId="13" xfId="0" applyFont="1" applyBorder="1" applyAlignment="1">
      <alignment vertical="center"/>
    </xf>
    <xf numFmtId="0" fontId="6" fillId="0" borderId="14" xfId="0" applyFont="1" applyBorder="1" applyAlignment="1">
      <alignment vertical="center"/>
    </xf>
    <xf numFmtId="0" fontId="0" fillId="2" borderId="0" xfId="0" applyFill="1" applyAlignment="1">
      <alignment vertical="center"/>
    </xf>
    <xf numFmtId="0" fontId="7" fillId="5" borderId="35" xfId="0" applyFont="1" applyFill="1" applyBorder="1" applyAlignment="1">
      <alignment horizontal="center" vertical="center" wrapText="1"/>
    </xf>
    <xf numFmtId="0" fontId="7" fillId="5" borderId="35" xfId="0" applyFont="1" applyFill="1" applyBorder="1" applyAlignment="1">
      <alignment vertical="center" wrapText="1"/>
    </xf>
    <xf numFmtId="0" fontId="7" fillId="5" borderId="29" xfId="0" applyFont="1" applyFill="1" applyBorder="1" applyAlignment="1">
      <alignment vertical="center" wrapText="1"/>
    </xf>
    <xf numFmtId="0" fontId="7" fillId="5"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7"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7" fillId="5" borderId="12" xfId="0" applyFont="1" applyFill="1" applyBorder="1" applyAlignment="1">
      <alignment vertical="center" wrapText="1"/>
    </xf>
    <xf numFmtId="0" fontId="7" fillId="5" borderId="13"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34" xfId="0" applyFont="1" applyBorder="1" applyAlignment="1">
      <alignment horizontal="center" vertical="center"/>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8" fillId="2" borderId="15"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0" fillId="4" borderId="16"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39" xfId="0"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6" fillId="0" borderId="2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31" xfId="0" applyFont="1" applyBorder="1" applyAlignment="1">
      <alignment horizontal="center" vertical="center"/>
    </xf>
    <xf numFmtId="0" fontId="7" fillId="2" borderId="4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15" fontId="7" fillId="3" borderId="3" xfId="0" applyNumberFormat="1" applyFont="1" applyFill="1" applyBorder="1" applyAlignment="1">
      <alignment horizontal="center" vertical="center" wrapText="1"/>
    </xf>
    <xf numFmtId="15" fontId="7" fillId="3" borderId="24" xfId="0" applyNumberFormat="1"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0" xfId="0" applyFont="1" applyBorder="1" applyAlignment="1">
      <alignment horizontal="center" vertical="center" wrapText="1"/>
    </xf>
    <xf numFmtId="14" fontId="8" fillId="0" borderId="19" xfId="0" applyNumberFormat="1" applyFont="1" applyBorder="1" applyAlignment="1">
      <alignment horizontal="left" vertical="center" wrapText="1"/>
    </xf>
    <xf numFmtId="0" fontId="8" fillId="0" borderId="20" xfId="0" applyFont="1" applyBorder="1" applyAlignment="1">
      <alignment horizontal="left" vertical="center" wrapText="1"/>
    </xf>
    <xf numFmtId="0" fontId="8" fillId="0" borderId="10" xfId="0" applyFont="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14" fontId="8" fillId="0" borderId="20" xfId="0" applyNumberFormat="1" applyFont="1" applyBorder="1" applyAlignment="1">
      <alignment horizontal="left" vertical="center" wrapText="1"/>
    </xf>
    <xf numFmtId="14" fontId="8" fillId="0" borderId="10" xfId="0" applyNumberFormat="1" applyFont="1" applyBorder="1" applyAlignment="1">
      <alignment horizontal="left" vertical="center" wrapText="1"/>
    </xf>
    <xf numFmtId="0" fontId="8" fillId="0" borderId="19" xfId="0" applyFont="1" applyBorder="1" applyAlignment="1">
      <alignment horizontal="left" vertical="center" wrapText="1"/>
    </xf>
    <xf numFmtId="0" fontId="6" fillId="0" borderId="29" xfId="0" applyFont="1" applyBorder="1" applyAlignment="1">
      <alignment vertical="center" wrapText="1"/>
    </xf>
    <xf numFmtId="9" fontId="8" fillId="0" borderId="40" xfId="0" applyNumberFormat="1" applyFont="1" applyBorder="1" applyAlignment="1">
      <alignment horizontal="center" vertical="center" wrapText="1"/>
    </xf>
    <xf numFmtId="0" fontId="8" fillId="2" borderId="29" xfId="0" applyFont="1" applyFill="1" applyBorder="1" applyAlignment="1">
      <alignment horizontal="left" vertical="top" wrapText="1"/>
    </xf>
    <xf numFmtId="0" fontId="6" fillId="0" borderId="29" xfId="0" applyFont="1" applyBorder="1" applyAlignment="1">
      <alignment vertical="center"/>
    </xf>
    <xf numFmtId="0" fontId="8" fillId="2" borderId="8" xfId="0" applyFont="1" applyFill="1" applyBorder="1" applyAlignment="1">
      <alignment horizontal="left" vertical="top" wrapText="1"/>
    </xf>
    <xf numFmtId="0" fontId="8" fillId="0" borderId="26" xfId="0" applyFont="1" applyBorder="1" applyAlignment="1">
      <alignment horizontal="center" vertical="center" wrapText="1"/>
    </xf>
    <xf numFmtId="0" fontId="0" fillId="0" borderId="13" xfId="0" applyBorder="1" applyAlignment="1">
      <alignment horizontal="center" vertical="center" wrapText="1"/>
    </xf>
    <xf numFmtId="0" fontId="8" fillId="0" borderId="26" xfId="0" applyFont="1" applyBorder="1" applyAlignment="1">
      <alignment horizontal="center" vertical="center" wrapText="1"/>
    </xf>
    <xf numFmtId="9" fontId="8" fillId="0" borderId="13" xfId="0" applyNumberFormat="1" applyFont="1" applyBorder="1" applyAlignment="1">
      <alignment horizontal="center" vertical="center" wrapText="1"/>
    </xf>
    <xf numFmtId="0" fontId="7" fillId="3" borderId="11" xfId="0" applyFont="1" applyFill="1" applyBorder="1" applyAlignment="1">
      <alignment horizontal="center" vertical="center" wrapText="1"/>
    </xf>
    <xf numFmtId="0" fontId="8" fillId="2" borderId="13" xfId="0" applyFont="1" applyFill="1" applyBorder="1" applyAlignment="1">
      <alignment horizontal="left" vertical="top" wrapText="1"/>
    </xf>
    <xf numFmtId="0" fontId="7" fillId="5"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5" borderId="2" xfId="0" applyFont="1" applyFill="1" applyBorder="1" applyAlignment="1">
      <alignment vertical="center" wrapText="1"/>
    </xf>
    <xf numFmtId="0" fontId="6" fillId="0" borderId="3" xfId="0" applyFont="1" applyBorder="1" applyAlignment="1">
      <alignment horizontal="center" vertical="center"/>
    </xf>
    <xf numFmtId="0" fontId="6" fillId="0" borderId="24" xfId="0" applyFont="1" applyBorder="1" applyAlignment="1">
      <alignment horizontal="center" vertical="center"/>
    </xf>
    <xf numFmtId="0" fontId="7" fillId="5" borderId="3" xfId="0" applyFont="1" applyFill="1" applyBorder="1" applyAlignment="1">
      <alignment vertical="center" wrapText="1"/>
    </xf>
    <xf numFmtId="0" fontId="6" fillId="0" borderId="43" xfId="0" applyFont="1" applyBorder="1" applyAlignment="1">
      <alignment horizontal="center" vertical="center"/>
    </xf>
    <xf numFmtId="0" fontId="6" fillId="0" borderId="25"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4" xfId="0" applyFont="1" applyBorder="1" applyAlignment="1">
      <alignment horizontal="center" vertical="center" wrapText="1"/>
    </xf>
    <xf numFmtId="14" fontId="7" fillId="2" borderId="13" xfId="0" applyNumberFormat="1"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1" xfId="0" applyFont="1" applyFill="1" applyBorder="1" applyAlignment="1">
      <alignment horizontal="center" vertical="center" wrapText="1"/>
    </xf>
    <xf numFmtId="14"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14" fontId="10" fillId="0" borderId="21" xfId="0" applyNumberFormat="1" applyFont="1" applyBorder="1" applyAlignment="1">
      <alignment horizontal="center" vertical="center"/>
    </xf>
    <xf numFmtId="0" fontId="10" fillId="0" borderId="22" xfId="0" applyFont="1" applyBorder="1" applyAlignment="1">
      <alignment horizontal="center" vertical="center"/>
    </xf>
    <xf numFmtId="0" fontId="10" fillId="0" borderId="27" xfId="0" applyFont="1" applyBorder="1" applyAlignment="1">
      <alignment horizontal="center" vertical="center"/>
    </xf>
    <xf numFmtId="14" fontId="8" fillId="2" borderId="21" xfId="0" applyNumberFormat="1" applyFont="1" applyFill="1" applyBorder="1" applyAlignment="1">
      <alignment horizontal="center" vertical="center" wrapText="1"/>
    </xf>
    <xf numFmtId="0" fontId="2" fillId="0" borderId="44" xfId="0" applyFont="1" applyBorder="1" applyAlignment="1">
      <alignment horizontal="center"/>
    </xf>
    <xf numFmtId="0" fontId="2" fillId="0" borderId="43" xfId="0" applyFont="1" applyBorder="1" applyAlignment="1">
      <alignment horizontal="center"/>
    </xf>
    <xf numFmtId="0" fontId="2" fillId="0" borderId="5" xfId="0" applyFont="1" applyBorder="1" applyAlignment="1">
      <alignment horizontal="center"/>
    </xf>
    <xf numFmtId="0" fontId="7" fillId="0" borderId="8" xfId="0" applyFont="1" applyBorder="1" applyAlignment="1">
      <alignment horizontal="center" wrapText="1"/>
    </xf>
    <xf numFmtId="0" fontId="8" fillId="0" borderId="29" xfId="0" applyFont="1" applyBorder="1" applyAlignment="1">
      <alignment vertical="center" wrapText="1"/>
    </xf>
    <xf numFmtId="0" fontId="8" fillId="0" borderId="40" xfId="0" applyFont="1" applyBorder="1" applyAlignment="1">
      <alignment horizontal="center" vertical="center" wrapText="1"/>
    </xf>
    <xf numFmtId="0" fontId="8" fillId="2" borderId="29" xfId="0" applyFont="1" applyFill="1" applyBorder="1" applyAlignment="1">
      <alignment vertical="top"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1" fontId="8" fillId="0" borderId="8" xfId="1" applyNumberFormat="1" applyFont="1" applyFill="1" applyBorder="1" applyAlignment="1">
      <alignment horizontal="center" vertical="center" wrapText="1"/>
    </xf>
    <xf numFmtId="1" fontId="8" fillId="0" borderId="40" xfId="0" applyNumberFormat="1" applyFont="1" applyBorder="1" applyAlignment="1">
      <alignment horizontal="center" vertical="center" wrapText="1"/>
    </xf>
    <xf numFmtId="0" fontId="8" fillId="2" borderId="40" xfId="0" applyFont="1" applyFill="1" applyBorder="1" applyAlignment="1">
      <alignment horizontal="center" vertical="center" wrapText="1"/>
    </xf>
    <xf numFmtId="9" fontId="8" fillId="0" borderId="8" xfId="1" applyFont="1" applyBorder="1" applyAlignment="1">
      <alignment horizontal="center" vertical="center" wrapText="1"/>
    </xf>
    <xf numFmtId="9" fontId="8" fillId="0" borderId="19" xfId="1" applyFont="1" applyBorder="1" applyAlignment="1">
      <alignment horizontal="center" vertical="center" wrapText="1"/>
    </xf>
    <xf numFmtId="0" fontId="8" fillId="2" borderId="8" xfId="0" applyFont="1" applyFill="1" applyBorder="1" applyAlignment="1">
      <alignment vertical="center" wrapText="1"/>
    </xf>
    <xf numFmtId="0" fontId="8" fillId="0" borderId="19" xfId="0" applyFont="1" applyBorder="1" applyAlignment="1">
      <alignment horizontal="center" vertical="center" wrapText="1"/>
    </xf>
    <xf numFmtId="0" fontId="8" fillId="0" borderId="34" xfId="0" applyFont="1" applyBorder="1" applyAlignment="1">
      <alignment horizontal="center" vertical="center" wrapText="1"/>
    </xf>
    <xf numFmtId="0" fontId="8" fillId="2" borderId="8" xfId="0" applyFont="1" applyFill="1" applyBorder="1" applyAlignment="1">
      <alignment vertical="top" wrapText="1"/>
    </xf>
    <xf numFmtId="1" fontId="8" fillId="0" borderId="13" xfId="0" applyNumberFormat="1" applyFont="1" applyBorder="1" applyAlignment="1">
      <alignment horizontal="center" vertical="center" wrapText="1"/>
    </xf>
    <xf numFmtId="9" fontId="8" fillId="0" borderId="13" xfId="1" applyFont="1" applyBorder="1" applyAlignment="1">
      <alignment horizontal="center" vertical="center" wrapText="1"/>
    </xf>
    <xf numFmtId="9" fontId="8" fillId="0" borderId="45" xfId="0" applyNumberFormat="1" applyFont="1" applyBorder="1" applyAlignment="1">
      <alignment horizontal="center" vertical="center" wrapText="1"/>
    </xf>
    <xf numFmtId="0" fontId="8" fillId="2" borderId="13" xfId="0" applyFont="1" applyFill="1" applyBorder="1" applyAlignment="1">
      <alignment vertical="top"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14" fontId="6" fillId="0" borderId="13" xfId="0" applyNumberFormat="1" applyFont="1" applyBorder="1" applyAlignment="1">
      <alignment horizontal="center" vertical="center"/>
    </xf>
    <xf numFmtId="0" fontId="7" fillId="2" borderId="15" xfId="0" applyFont="1" applyFill="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3" xfId="0" applyFont="1" applyBorder="1" applyAlignment="1">
      <alignment horizontal="left" vertical="center"/>
    </xf>
    <xf numFmtId="0" fontId="20" fillId="0" borderId="4" xfId="0" applyFont="1" applyBorder="1" applyAlignment="1">
      <alignment horizontal="center" vertical="center"/>
    </xf>
    <xf numFmtId="0" fontId="21" fillId="0" borderId="5" xfId="0" applyFont="1" applyBorder="1" applyAlignment="1">
      <alignment vertical="center"/>
    </xf>
    <xf numFmtId="0" fontId="8" fillId="0" borderId="0" xfId="0" applyFont="1" applyAlignment="1">
      <alignment vertical="center"/>
    </xf>
    <xf numFmtId="0" fontId="8" fillId="0" borderId="6" xfId="0" applyFont="1" applyBorder="1" applyAlignment="1">
      <alignment horizontal="center" vertical="center"/>
    </xf>
    <xf numFmtId="0" fontId="5" fillId="0" borderId="8" xfId="0" applyFont="1" applyBorder="1" applyAlignment="1">
      <alignment horizontal="left" vertical="center"/>
    </xf>
    <xf numFmtId="0" fontId="21" fillId="0" borderId="10" xfId="0" applyFont="1" applyBorder="1" applyAlignment="1">
      <alignment vertical="center"/>
    </xf>
    <xf numFmtId="0" fontId="21" fillId="0" borderId="10" xfId="0" applyFont="1" applyBorder="1" applyAlignment="1">
      <alignment vertical="center" wrapText="1"/>
    </xf>
    <xf numFmtId="0" fontId="8" fillId="0" borderId="11" xfId="0" applyFont="1" applyBorder="1" applyAlignment="1">
      <alignment horizontal="center" vertical="center"/>
    </xf>
    <xf numFmtId="0" fontId="5" fillId="0" borderId="13" xfId="0" applyFont="1" applyBorder="1" applyAlignment="1">
      <alignment horizontal="left" vertical="center"/>
    </xf>
    <xf numFmtId="0" fontId="21" fillId="0" borderId="15" xfId="0" applyFont="1" applyBorder="1" applyAlignment="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7" xfId="0" applyFont="1" applyBorder="1" applyAlignment="1">
      <alignment horizontal="left" vertical="center"/>
    </xf>
    <xf numFmtId="0" fontId="8" fillId="0" borderId="18" xfId="0" applyFont="1" applyBorder="1" applyAlignment="1">
      <alignment horizontal="center" vertical="center"/>
    </xf>
    <xf numFmtId="0" fontId="7" fillId="0" borderId="8" xfId="0" applyFont="1" applyBorder="1" applyAlignment="1">
      <alignment horizontal="justify" vertical="center" wrapText="1"/>
    </xf>
    <xf numFmtId="15" fontId="8" fillId="0" borderId="19" xfId="0" applyNumberFormat="1" applyFont="1" applyBorder="1" applyAlignment="1">
      <alignment horizontal="left" vertical="center" wrapText="1"/>
    </xf>
    <xf numFmtId="0" fontId="8" fillId="0" borderId="20"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justify" vertical="center" wrapText="1"/>
    </xf>
    <xf numFmtId="0" fontId="7" fillId="0" borderId="0" xfId="0" applyFont="1" applyAlignment="1">
      <alignment horizontal="center" vertical="center" wrapText="1"/>
    </xf>
    <xf numFmtId="164" fontId="8" fillId="0" borderId="0" xfId="0" applyNumberFormat="1" applyFont="1" applyAlignment="1">
      <alignment horizontal="center" vertical="center" wrapText="1"/>
    </xf>
    <xf numFmtId="164" fontId="22"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15" fontId="7" fillId="0" borderId="46" xfId="0" applyNumberFormat="1" applyFont="1" applyBorder="1" applyAlignment="1">
      <alignment horizontal="center" vertical="center" wrapText="1"/>
    </xf>
    <xf numFmtId="15" fontId="7" fillId="0" borderId="47" xfId="0" applyNumberFormat="1" applyFont="1" applyBorder="1" applyAlignment="1">
      <alignment horizontal="center" vertical="center" wrapText="1"/>
    </xf>
    <xf numFmtId="15" fontId="7" fillId="0" borderId="48" xfId="0" applyNumberFormat="1" applyFont="1" applyBorder="1" applyAlignment="1">
      <alignment horizontal="center" vertical="center" wrapText="1"/>
    </xf>
    <xf numFmtId="0" fontId="7" fillId="0" borderId="49" xfId="0" applyFont="1" applyBorder="1" applyAlignment="1">
      <alignment horizontal="center" vertical="center" wrapText="1"/>
    </xf>
    <xf numFmtId="164" fontId="7" fillId="0" borderId="28" xfId="0" applyNumberFormat="1" applyFont="1" applyBorder="1" applyAlignment="1">
      <alignment horizontal="center" vertical="center" wrapText="1"/>
    </xf>
    <xf numFmtId="164" fontId="7" fillId="0" borderId="23" xfId="0" applyNumberFormat="1" applyFont="1" applyBorder="1" applyAlignment="1">
      <alignment horizontal="center" vertical="center" wrapText="1"/>
    </xf>
    <xf numFmtId="164" fontId="7" fillId="0" borderId="50" xfId="0" applyNumberFormat="1" applyFont="1" applyBorder="1" applyAlignment="1">
      <alignment horizontal="center" vertical="center" wrapText="1"/>
    </xf>
    <xf numFmtId="0" fontId="7" fillId="0" borderId="25" xfId="0" applyFont="1" applyBorder="1" applyAlignment="1">
      <alignment horizontal="center" vertical="center" wrapText="1"/>
    </xf>
    <xf numFmtId="0" fontId="8" fillId="0" borderId="0" xfId="0" applyFont="1" applyAlignment="1">
      <alignment horizontal="center" vertical="center"/>
    </xf>
    <xf numFmtId="0" fontId="7" fillId="0" borderId="3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164" fontId="7" fillId="0" borderId="46" xfId="0" applyNumberFormat="1" applyFont="1" applyBorder="1" applyAlignment="1">
      <alignment horizontal="center" vertical="center" wrapText="1"/>
    </xf>
    <xf numFmtId="164" fontId="7" fillId="0" borderId="47" xfId="0" applyNumberFormat="1" applyFont="1" applyBorder="1" applyAlignment="1">
      <alignment horizontal="center" vertical="center" wrapText="1"/>
    </xf>
    <xf numFmtId="164" fontId="7" fillId="0" borderId="48" xfId="0" applyNumberFormat="1" applyFont="1" applyBorder="1" applyAlignment="1">
      <alignment horizontal="center" vertical="center" wrapText="1"/>
    </xf>
    <xf numFmtId="0" fontId="7" fillId="0" borderId="36" xfId="0" applyFont="1" applyBorder="1" applyAlignment="1">
      <alignment horizontal="center" vertical="center" wrapText="1"/>
    </xf>
    <xf numFmtId="0" fontId="7" fillId="0" borderId="5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justify" vertical="center" wrapText="1"/>
    </xf>
    <xf numFmtId="9" fontId="8" fillId="0" borderId="23" xfId="0" applyNumberFormat="1" applyFont="1" applyBorder="1" applyAlignment="1">
      <alignment horizontal="center" vertical="center" wrapText="1"/>
    </xf>
    <xf numFmtId="0" fontId="8" fillId="0" borderId="50" xfId="0" applyFont="1" applyBorder="1" applyAlignment="1">
      <alignment horizontal="center" vertical="center" wrapText="1"/>
    </xf>
    <xf numFmtId="9" fontId="8" fillId="0" borderId="28" xfId="0" applyNumberFormat="1" applyFont="1" applyBorder="1" applyAlignment="1">
      <alignment horizontal="center" vertical="center"/>
    </xf>
    <xf numFmtId="9" fontId="8" fillId="0" borderId="23" xfId="0" applyNumberFormat="1" applyFont="1" applyBorder="1" applyAlignment="1">
      <alignment horizontal="center" vertical="center"/>
    </xf>
    <xf numFmtId="9" fontId="7" fillId="0" borderId="50" xfId="0" applyNumberFormat="1" applyFont="1" applyBorder="1" applyAlignment="1">
      <alignment horizontal="center" vertical="center" wrapText="1"/>
    </xf>
    <xf numFmtId="0" fontId="8" fillId="0" borderId="54" xfId="0" applyFont="1" applyBorder="1" applyAlignment="1">
      <alignment horizontal="center" vertical="center" wrapText="1"/>
    </xf>
    <xf numFmtId="164" fontId="8" fillId="0" borderId="28" xfId="0" applyNumberFormat="1" applyFont="1" applyBorder="1" applyAlignment="1">
      <alignment horizontal="center" vertical="center" wrapText="1"/>
    </xf>
    <xf numFmtId="164" fontId="8" fillId="0" borderId="23"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8" fillId="0" borderId="23" xfId="0" applyFont="1" applyBorder="1" applyAlignment="1">
      <alignment horizontal="left" vertical="top" wrapText="1"/>
    </xf>
    <xf numFmtId="0" fontId="8" fillId="0" borderId="23" xfId="0" applyFont="1" applyBorder="1" applyAlignment="1">
      <alignment horizontal="center" vertical="center"/>
    </xf>
    <xf numFmtId="0" fontId="8" fillId="0" borderId="50" xfId="0" applyFont="1" applyBorder="1" applyAlignment="1">
      <alignment horizontal="center" vertical="center"/>
    </xf>
    <xf numFmtId="0" fontId="24" fillId="0" borderId="0" xfId="0" applyFont="1" applyAlignment="1">
      <alignment vertical="center"/>
    </xf>
    <xf numFmtId="0" fontId="8" fillId="0" borderId="29" xfId="0" applyFont="1" applyBorder="1" applyAlignment="1">
      <alignment horizontal="justify" vertical="center" wrapText="1"/>
    </xf>
    <xf numFmtId="9" fontId="8" fillId="0" borderId="30" xfId="0" applyNumberFormat="1" applyFont="1" applyBorder="1" applyAlignment="1">
      <alignment horizontal="center" vertical="center" wrapText="1"/>
    </xf>
    <xf numFmtId="0" fontId="8" fillId="0" borderId="55" xfId="0" applyFont="1" applyBorder="1" applyAlignment="1">
      <alignment horizontal="center" vertical="center" wrapText="1"/>
    </xf>
    <xf numFmtId="9" fontId="8" fillId="0" borderId="33" xfId="0" applyNumberFormat="1" applyFont="1" applyBorder="1" applyAlignment="1">
      <alignment horizontal="center" vertical="center"/>
    </xf>
    <xf numFmtId="9" fontId="8" fillId="0" borderId="30" xfId="0" applyNumberFormat="1" applyFont="1" applyBorder="1" applyAlignment="1">
      <alignment horizontal="center" vertical="center"/>
    </xf>
    <xf numFmtId="9" fontId="7" fillId="0" borderId="55" xfId="0" applyNumberFormat="1" applyFont="1" applyBorder="1" applyAlignment="1">
      <alignment horizontal="center" vertical="center" wrapText="1"/>
    </xf>
    <xf numFmtId="0" fontId="8" fillId="0" borderId="56" xfId="0" applyFont="1" applyBorder="1" applyAlignment="1">
      <alignment horizontal="center" vertical="center" wrapText="1"/>
    </xf>
    <xf numFmtId="164" fontId="8" fillId="0" borderId="33" xfId="0" applyNumberFormat="1" applyFont="1" applyBorder="1" applyAlignment="1">
      <alignment horizontal="center" vertical="center" wrapText="1"/>
    </xf>
    <xf numFmtId="164" fontId="8" fillId="0" borderId="30" xfId="0" applyNumberFormat="1" applyFont="1" applyBorder="1" applyAlignment="1">
      <alignment horizontal="center" vertical="center" wrapText="1"/>
    </xf>
    <xf numFmtId="164" fontId="22" fillId="0" borderId="30" xfId="0" applyNumberFormat="1" applyFont="1" applyBorder="1" applyAlignment="1">
      <alignment horizontal="center" vertical="center" wrapText="1"/>
    </xf>
    <xf numFmtId="164" fontId="7" fillId="0" borderId="30" xfId="0" applyNumberFormat="1" applyFont="1" applyBorder="1" applyAlignment="1">
      <alignment horizontal="center" vertical="center" wrapText="1"/>
    </xf>
    <xf numFmtId="0" fontId="8" fillId="0" borderId="30" xfId="0" applyFont="1" applyBorder="1" applyAlignment="1">
      <alignment horizontal="left" vertical="top" wrapText="1"/>
    </xf>
    <xf numFmtId="0" fontId="8" fillId="0" borderId="30" xfId="0" applyFont="1" applyBorder="1" applyAlignment="1">
      <alignment horizontal="center" vertical="center"/>
    </xf>
    <xf numFmtId="0" fontId="8" fillId="0" borderId="55" xfId="0" applyFont="1" applyBorder="1" applyAlignment="1">
      <alignment horizontal="center" vertical="center"/>
    </xf>
    <xf numFmtId="9" fontId="8" fillId="0" borderId="29" xfId="0" applyNumberFormat="1" applyFont="1" applyBorder="1" applyAlignment="1">
      <alignment horizontal="center" vertical="center" wrapText="1"/>
    </xf>
    <xf numFmtId="0" fontId="8" fillId="0" borderId="32" xfId="0" applyFont="1" applyBorder="1" applyAlignment="1">
      <alignment horizontal="center" vertical="center" wrapText="1"/>
    </xf>
    <xf numFmtId="9" fontId="8" fillId="0" borderId="35" xfId="0" applyNumberFormat="1" applyFont="1" applyBorder="1" applyAlignment="1">
      <alignment horizontal="center" vertical="center"/>
    </xf>
    <xf numFmtId="9" fontId="8" fillId="0" borderId="29" xfId="0" applyNumberFormat="1" applyFont="1" applyBorder="1" applyAlignment="1">
      <alignment horizontal="center" vertical="center"/>
    </xf>
    <xf numFmtId="9" fontId="7" fillId="0" borderId="32" xfId="0" applyNumberFormat="1" applyFont="1" applyBorder="1" applyAlignment="1">
      <alignment horizontal="center" vertical="center" wrapText="1"/>
    </xf>
    <xf numFmtId="0" fontId="8" fillId="0" borderId="57" xfId="0" applyFont="1" applyBorder="1" applyAlignment="1">
      <alignment horizontal="center" vertical="center" wrapText="1"/>
    </xf>
    <xf numFmtId="164" fontId="8" fillId="0" borderId="35" xfId="0" applyNumberFormat="1" applyFont="1" applyBorder="1" applyAlignment="1">
      <alignment horizontal="center" vertical="center" wrapText="1"/>
    </xf>
    <xf numFmtId="164" fontId="8" fillId="0" borderId="29" xfId="0" applyNumberFormat="1" applyFont="1" applyBorder="1" applyAlignment="1">
      <alignment horizontal="center" vertical="center" wrapText="1"/>
    </xf>
    <xf numFmtId="164" fontId="22" fillId="0" borderId="29" xfId="0" applyNumberFormat="1" applyFont="1" applyBorder="1" applyAlignment="1">
      <alignment horizontal="center" vertical="center" wrapText="1"/>
    </xf>
    <xf numFmtId="164" fontId="7" fillId="0" borderId="29" xfId="0" applyNumberFormat="1" applyFont="1" applyBorder="1" applyAlignment="1">
      <alignment horizontal="center" vertical="center" wrapText="1"/>
    </xf>
    <xf numFmtId="0" fontId="8" fillId="0" borderId="29" xfId="0" applyFont="1" applyBorder="1" applyAlignment="1">
      <alignment horizontal="left" vertical="top" wrapText="1"/>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8" xfId="0" applyFont="1" applyBorder="1" applyAlignment="1">
      <alignment horizontal="justify" vertical="center" wrapText="1"/>
    </xf>
    <xf numFmtId="9" fontId="8" fillId="0" borderId="37" xfId="0" applyNumberFormat="1" applyFont="1" applyBorder="1" applyAlignment="1">
      <alignment horizontal="center" vertical="center" wrapText="1"/>
    </xf>
    <xf numFmtId="0" fontId="8" fillId="0" borderId="53" xfId="0" applyFont="1" applyBorder="1" applyAlignment="1">
      <alignment horizontal="center" vertical="center" wrapText="1"/>
    </xf>
    <xf numFmtId="9" fontId="8" fillId="0" borderId="58" xfId="0" applyNumberFormat="1" applyFont="1" applyBorder="1" applyAlignment="1">
      <alignment horizontal="center" vertical="center"/>
    </xf>
    <xf numFmtId="9" fontId="8" fillId="0" borderId="37" xfId="0" applyNumberFormat="1" applyFont="1" applyBorder="1" applyAlignment="1">
      <alignment horizontal="center" vertical="center"/>
    </xf>
    <xf numFmtId="9" fontId="7" fillId="0" borderId="53" xfId="0" applyNumberFormat="1" applyFont="1" applyBorder="1" applyAlignment="1">
      <alignment horizontal="center" vertical="center" wrapText="1"/>
    </xf>
    <xf numFmtId="0" fontId="8" fillId="0" borderId="20" xfId="0" applyFont="1" applyBorder="1" applyAlignment="1">
      <alignment horizontal="center" vertical="center" wrapText="1"/>
    </xf>
    <xf numFmtId="164" fontId="8" fillId="0" borderId="58" xfId="0" applyNumberFormat="1" applyFont="1" applyBorder="1" applyAlignment="1">
      <alignment horizontal="center" vertical="center" wrapText="1"/>
    </xf>
    <xf numFmtId="164" fontId="8" fillId="0" borderId="37" xfId="0" applyNumberFormat="1" applyFont="1" applyBorder="1" applyAlignment="1">
      <alignment horizontal="center" vertical="center" wrapText="1"/>
    </xf>
    <xf numFmtId="164" fontId="22" fillId="0" borderId="37" xfId="0" applyNumberFormat="1" applyFont="1" applyBorder="1" applyAlignment="1">
      <alignment horizontal="center" vertical="center" wrapText="1"/>
    </xf>
    <xf numFmtId="164" fontId="7" fillId="0" borderId="37" xfId="0" applyNumberFormat="1" applyFont="1" applyBorder="1" applyAlignment="1">
      <alignment horizontal="center" vertical="center" wrapText="1"/>
    </xf>
    <xf numFmtId="0" fontId="8" fillId="0" borderId="37" xfId="0" applyFont="1" applyBorder="1" applyAlignment="1">
      <alignment horizontal="left" vertical="top" wrapText="1"/>
    </xf>
    <xf numFmtId="0" fontId="8" fillId="0" borderId="37" xfId="0" applyFont="1" applyBorder="1" applyAlignment="1">
      <alignment horizontal="center" vertical="center"/>
    </xf>
    <xf numFmtId="0" fontId="8" fillId="0" borderId="53" xfId="0" applyFont="1" applyBorder="1" applyAlignment="1">
      <alignment horizontal="center" vertical="center"/>
    </xf>
    <xf numFmtId="0" fontId="8" fillId="0" borderId="8" xfId="0" applyFont="1" applyBorder="1" applyAlignment="1">
      <alignment horizontal="justify" vertical="center" wrapText="1"/>
    </xf>
    <xf numFmtId="0" fontId="8" fillId="0" borderId="19" xfId="0" applyFont="1" applyBorder="1" applyAlignment="1">
      <alignment horizontal="justify" vertical="center" wrapText="1"/>
    </xf>
    <xf numFmtId="9" fontId="8" fillId="0" borderId="7" xfId="0" applyNumberFormat="1" applyFont="1" applyBorder="1" applyAlignment="1">
      <alignment horizontal="center" vertical="center"/>
    </xf>
    <xf numFmtId="9" fontId="8" fillId="0" borderId="8" xfId="0" applyNumberFormat="1" applyFont="1" applyBorder="1" applyAlignment="1">
      <alignment horizontal="center" vertical="center"/>
    </xf>
    <xf numFmtId="9" fontId="7" fillId="0" borderId="9"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164" fontId="22" fillId="0" borderId="8"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8" fillId="0" borderId="8" xfId="0" applyFont="1" applyBorder="1" applyAlignment="1">
      <alignment horizontal="justify" vertical="top" wrapText="1"/>
    </xf>
    <xf numFmtId="0" fontId="8" fillId="0" borderId="8" xfId="0" applyFont="1" applyBorder="1" applyAlignment="1">
      <alignment vertical="center"/>
    </xf>
    <xf numFmtId="0" fontId="8" fillId="0" borderId="9" xfId="0" applyFont="1" applyBorder="1" applyAlignment="1">
      <alignment vertical="center"/>
    </xf>
    <xf numFmtId="9" fontId="8" fillId="0" borderId="58" xfId="0" applyNumberFormat="1" applyFont="1" applyBorder="1" applyAlignment="1">
      <alignment horizontal="center" vertical="center" wrapText="1"/>
    </xf>
    <xf numFmtId="9" fontId="8" fillId="0" borderId="35" xfId="0" applyNumberFormat="1" applyFont="1" applyBorder="1" applyAlignment="1">
      <alignment horizontal="center" vertical="center" wrapText="1"/>
    </xf>
    <xf numFmtId="164" fontId="27" fillId="0" borderId="37" xfId="0" applyNumberFormat="1" applyFont="1" applyBorder="1" applyAlignment="1">
      <alignment horizontal="center" vertical="center" wrapText="1"/>
    </xf>
    <xf numFmtId="9" fontId="8" fillId="0" borderId="33" xfId="0" applyNumberFormat="1" applyFont="1" applyBorder="1" applyAlignment="1">
      <alignment horizontal="center" vertical="center" wrapText="1"/>
    </xf>
    <xf numFmtId="164" fontId="27" fillId="0" borderId="30" xfId="0" applyNumberFormat="1" applyFont="1" applyBorder="1" applyAlignment="1">
      <alignment horizontal="center" vertical="center" wrapText="1"/>
    </xf>
    <xf numFmtId="9" fontId="8" fillId="0" borderId="37" xfId="1" applyFont="1" applyFill="1" applyBorder="1" applyAlignment="1">
      <alignment horizontal="center" vertical="center" wrapText="1"/>
    </xf>
    <xf numFmtId="9" fontId="8" fillId="0" borderId="29" xfId="1" applyFont="1" applyFill="1" applyBorder="1" applyAlignment="1">
      <alignment horizontal="center" vertical="center" wrapText="1"/>
    </xf>
    <xf numFmtId="164" fontId="8" fillId="0" borderId="58" xfId="1" applyNumberFormat="1" applyFont="1" applyFill="1" applyBorder="1" applyAlignment="1">
      <alignment horizontal="center" vertical="center" wrapText="1"/>
    </xf>
    <xf numFmtId="164" fontId="8" fillId="0" borderId="37" xfId="1" applyNumberFormat="1" applyFont="1" applyFill="1" applyBorder="1" applyAlignment="1">
      <alignment horizontal="center" vertical="center" wrapText="1"/>
    </xf>
    <xf numFmtId="164" fontId="8" fillId="0" borderId="37" xfId="0" applyNumberFormat="1" applyFont="1" applyBorder="1" applyAlignment="1">
      <alignment horizontal="center" vertical="center"/>
    </xf>
    <xf numFmtId="164" fontId="22" fillId="0" borderId="37" xfId="0" applyNumberFormat="1" applyFont="1" applyBorder="1" applyAlignment="1">
      <alignment horizontal="center" vertical="center"/>
    </xf>
    <xf numFmtId="164" fontId="8" fillId="0" borderId="33" xfId="1" applyNumberFormat="1" applyFont="1" applyFill="1" applyBorder="1" applyAlignment="1">
      <alignment horizontal="center" vertical="center" wrapText="1"/>
    </xf>
    <xf numFmtId="164" fontId="8" fillId="0" borderId="30" xfId="1" applyNumberFormat="1" applyFont="1" applyFill="1" applyBorder="1" applyAlignment="1">
      <alignment horizontal="center" vertical="center" wrapText="1"/>
    </xf>
    <xf numFmtId="164" fontId="8" fillId="0" borderId="30" xfId="0" applyNumberFormat="1" applyFont="1" applyBorder="1" applyAlignment="1">
      <alignment horizontal="center" vertical="center"/>
    </xf>
    <xf numFmtId="164" fontId="22" fillId="0" borderId="30" xfId="0" applyNumberFormat="1" applyFont="1" applyBorder="1" applyAlignment="1">
      <alignment horizontal="center" vertical="center"/>
    </xf>
    <xf numFmtId="9" fontId="8" fillId="0" borderId="58" xfId="1" applyFont="1" applyFill="1" applyBorder="1" applyAlignment="1">
      <alignment horizontal="center" vertical="center" wrapText="1"/>
    </xf>
    <xf numFmtId="9" fontId="7" fillId="0" borderId="53" xfId="1" applyFont="1" applyFill="1" applyBorder="1" applyAlignment="1">
      <alignment horizontal="center" vertical="center" wrapText="1"/>
    </xf>
    <xf numFmtId="0" fontId="8" fillId="0" borderId="53" xfId="0" applyFont="1" applyBorder="1" applyAlignment="1">
      <alignment horizontal="left" vertical="top" wrapText="1"/>
    </xf>
    <xf numFmtId="9" fontId="8" fillId="0" borderId="35" xfId="1" applyFont="1" applyFill="1" applyBorder="1" applyAlignment="1">
      <alignment horizontal="center" vertical="center" wrapText="1"/>
    </xf>
    <xf numFmtId="9" fontId="7" fillId="0" borderId="32" xfId="1" applyFont="1" applyFill="1" applyBorder="1" applyAlignment="1">
      <alignment horizontal="center" vertical="center" wrapText="1"/>
    </xf>
    <xf numFmtId="164" fontId="8" fillId="0" borderId="35" xfId="1" applyNumberFormat="1" applyFont="1" applyFill="1" applyBorder="1" applyAlignment="1">
      <alignment horizontal="center" vertical="center" wrapText="1"/>
    </xf>
    <xf numFmtId="164" fontId="8" fillId="0" borderId="29" xfId="1" applyNumberFormat="1" applyFont="1" applyFill="1" applyBorder="1" applyAlignment="1">
      <alignment horizontal="center" vertical="center" wrapText="1"/>
    </xf>
    <xf numFmtId="164" fontId="8" fillId="0" borderId="29" xfId="0" applyNumberFormat="1" applyFont="1" applyBorder="1" applyAlignment="1">
      <alignment horizontal="center" vertical="center"/>
    </xf>
    <xf numFmtId="164" fontId="22" fillId="0" borderId="29" xfId="0" applyNumberFormat="1" applyFont="1" applyBorder="1" applyAlignment="1">
      <alignment horizontal="center" vertical="center"/>
    </xf>
    <xf numFmtId="0" fontId="8" fillId="0" borderId="32" xfId="0" applyFont="1" applyBorder="1" applyAlignment="1">
      <alignment horizontal="left" vertical="top" wrapText="1"/>
    </xf>
    <xf numFmtId="0" fontId="8" fillId="0" borderId="58" xfId="0" applyFont="1" applyBorder="1" applyAlignment="1">
      <alignment horizontal="center" vertical="center" wrapText="1"/>
    </xf>
    <xf numFmtId="0" fontId="22" fillId="0" borderId="37" xfId="0" applyFont="1" applyBorder="1" applyAlignment="1">
      <alignment horizontal="center" vertical="center" wrapText="1"/>
    </xf>
    <xf numFmtId="0" fontId="24" fillId="0" borderId="0" xfId="0" applyFont="1" applyAlignment="1">
      <alignment horizontal="justify" vertical="center"/>
    </xf>
    <xf numFmtId="0" fontId="7"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22" fillId="0" borderId="29" xfId="0" applyFont="1" applyBorder="1" applyAlignment="1">
      <alignment horizontal="center" vertical="center" wrapText="1"/>
    </xf>
    <xf numFmtId="0" fontId="7"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8" fillId="0" borderId="8" xfId="0" applyFont="1" applyBorder="1" applyAlignment="1">
      <alignment horizontal="justify" vertical="top"/>
    </xf>
    <xf numFmtId="0" fontId="8" fillId="0" borderId="9" xfId="0" applyFont="1" applyBorder="1" applyAlignment="1">
      <alignment horizontal="justify" vertical="center" wrapText="1"/>
    </xf>
    <xf numFmtId="9" fontId="8" fillId="0" borderId="8" xfId="0" applyNumberFormat="1" applyFont="1" applyBorder="1" applyAlignment="1">
      <alignment horizontal="center" vertical="center" wrapText="1"/>
    </xf>
    <xf numFmtId="0" fontId="8" fillId="0" borderId="19" xfId="0" applyFont="1" applyBorder="1" applyAlignment="1">
      <alignment horizontal="center" vertical="center" wrapText="1"/>
    </xf>
    <xf numFmtId="9" fontId="8" fillId="0" borderId="7" xfId="1" applyFont="1" applyFill="1" applyBorder="1" applyAlignment="1">
      <alignment horizontal="center" vertical="center" wrapText="1"/>
    </xf>
    <xf numFmtId="9" fontId="8" fillId="0" borderId="8" xfId="1" applyFont="1" applyFill="1" applyBorder="1" applyAlignment="1">
      <alignment horizontal="center" vertical="center" wrapText="1"/>
    </xf>
    <xf numFmtId="164" fontId="8" fillId="0" borderId="7"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22" fillId="0" borderId="8" xfId="0" applyNumberFormat="1" applyFont="1" applyBorder="1" applyAlignment="1">
      <alignment horizontal="center" vertical="center"/>
    </xf>
    <xf numFmtId="164" fontId="7" fillId="0" borderId="8" xfId="0" applyNumberFormat="1" applyFont="1" applyBorder="1" applyAlignment="1">
      <alignment horizontal="center" vertical="center" wrapText="1"/>
    </xf>
    <xf numFmtId="0" fontId="8" fillId="0" borderId="8" xfId="0" applyFont="1" applyBorder="1" applyAlignment="1">
      <alignment horizontal="justify" vertical="top" wrapText="1"/>
    </xf>
    <xf numFmtId="0" fontId="28" fillId="0" borderId="8" xfId="0" applyFont="1" applyBorder="1" applyAlignment="1">
      <alignment horizontal="justify" vertical="center" wrapText="1"/>
    </xf>
    <xf numFmtId="0" fontId="8" fillId="0" borderId="9" xfId="0" applyFont="1" applyBorder="1" applyAlignment="1">
      <alignment horizontal="justify" vertical="center" wrapText="1"/>
    </xf>
    <xf numFmtId="9" fontId="7" fillId="0" borderId="7" xfId="1" applyFont="1" applyFill="1" applyBorder="1" applyAlignment="1">
      <alignment horizontal="center" vertical="center" wrapText="1"/>
    </xf>
    <xf numFmtId="9" fontId="7" fillId="0" borderId="8" xfId="1" applyFont="1" applyFill="1" applyBorder="1" applyAlignment="1">
      <alignment horizontal="center" vertical="center" wrapText="1"/>
    </xf>
    <xf numFmtId="9" fontId="7" fillId="0" borderId="9" xfId="1" applyFont="1" applyFill="1" applyBorder="1" applyAlignment="1">
      <alignment horizontal="center" vertical="center" wrapText="1"/>
    </xf>
    <xf numFmtId="9" fontId="8" fillId="0" borderId="20" xfId="1" applyFont="1" applyFill="1" applyBorder="1" applyAlignment="1">
      <alignment horizontal="justify" vertical="center" wrapText="1"/>
    </xf>
    <xf numFmtId="164" fontId="8" fillId="0" borderId="7" xfId="1" applyNumberFormat="1" applyFont="1" applyFill="1" applyBorder="1" applyAlignment="1">
      <alignment horizontal="center" vertical="center" wrapText="1"/>
    </xf>
    <xf numFmtId="164" fontId="8" fillId="0" borderId="8" xfId="1" applyNumberFormat="1" applyFont="1" applyFill="1" applyBorder="1" applyAlignment="1">
      <alignment horizontal="center" vertical="center" wrapText="1"/>
    </xf>
    <xf numFmtId="164" fontId="22" fillId="0" borderId="8" xfId="1" applyNumberFormat="1" applyFont="1" applyFill="1" applyBorder="1" applyAlignment="1">
      <alignment horizontal="center" vertical="center" wrapText="1"/>
    </xf>
    <xf numFmtId="164" fontId="7" fillId="0" borderId="8" xfId="1" applyNumberFormat="1" applyFont="1" applyFill="1" applyBorder="1" applyAlignment="1">
      <alignment horizontal="center" vertical="center" wrapText="1"/>
    </xf>
    <xf numFmtId="0" fontId="8" fillId="0" borderId="9" xfId="0" applyFont="1" applyBorder="1" applyAlignment="1">
      <alignment horizontal="justify" vertical="top" wrapText="1"/>
    </xf>
    <xf numFmtId="9" fontId="8" fillId="0" borderId="7" xfId="1" applyFont="1" applyFill="1" applyBorder="1" applyAlignment="1">
      <alignment horizontal="center" vertical="center" wrapText="1"/>
    </xf>
    <xf numFmtId="9" fontId="22" fillId="0" borderId="37" xfId="0" applyNumberFormat="1" applyFont="1" applyBorder="1" applyAlignment="1">
      <alignment horizontal="center" vertical="center" wrapText="1"/>
    </xf>
    <xf numFmtId="9" fontId="7" fillId="0" borderId="37" xfId="0" applyNumberFormat="1" applyFont="1" applyBorder="1" applyAlignment="1">
      <alignment horizontal="center" vertical="center" wrapText="1"/>
    </xf>
    <xf numFmtId="0" fontId="7" fillId="0" borderId="19" xfId="0" applyFont="1" applyBorder="1" applyAlignment="1">
      <alignment horizontal="justify" vertical="center" wrapText="1"/>
    </xf>
    <xf numFmtId="9" fontId="7" fillId="0" borderId="7" xfId="1" applyFont="1" applyFill="1" applyBorder="1" applyAlignment="1">
      <alignment horizontal="justify" vertical="center" wrapText="1"/>
    </xf>
    <xf numFmtId="9" fontId="7" fillId="0" borderId="8" xfId="1" applyFont="1" applyFill="1" applyBorder="1" applyAlignment="1">
      <alignment horizontal="justify" vertical="center" wrapText="1"/>
    </xf>
    <xf numFmtId="9" fontId="22" fillId="0" borderId="30" xfId="0" applyNumberFormat="1" applyFont="1" applyBorder="1" applyAlignment="1">
      <alignment horizontal="center" vertical="center" wrapText="1"/>
    </xf>
    <xf numFmtId="9" fontId="7" fillId="0" borderId="30" xfId="0" applyNumberFormat="1" applyFont="1" applyBorder="1" applyAlignment="1">
      <alignment horizontal="center"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28" fillId="0" borderId="8" xfId="0" quotePrefix="1" applyFont="1" applyBorder="1" applyAlignment="1">
      <alignment horizontal="left" vertical="top" wrapText="1"/>
    </xf>
    <xf numFmtId="9" fontId="22" fillId="0" borderId="29" xfId="0" applyNumberFormat="1" applyFont="1" applyBorder="1" applyAlignment="1">
      <alignment horizontal="center" vertical="center" wrapText="1"/>
    </xf>
    <xf numFmtId="9" fontId="7" fillId="0" borderId="29" xfId="0" applyNumberFormat="1" applyFont="1" applyBorder="1" applyAlignment="1">
      <alignment horizontal="center" vertical="center" wrapText="1"/>
    </xf>
    <xf numFmtId="0" fontId="8" fillId="0" borderId="8" xfId="0" quotePrefix="1" applyFont="1" applyBorder="1" applyAlignment="1">
      <alignment horizontal="left" vertical="top" wrapText="1"/>
    </xf>
    <xf numFmtId="9" fontId="8" fillId="0" borderId="53" xfId="1" applyFont="1" applyFill="1" applyBorder="1" applyAlignment="1">
      <alignment horizontal="center" vertical="center" wrapText="1"/>
    </xf>
    <xf numFmtId="9" fontId="7" fillId="0" borderId="37" xfId="1" applyFont="1" applyFill="1" applyBorder="1" applyAlignment="1">
      <alignment horizontal="center" vertical="center" wrapText="1"/>
    </xf>
    <xf numFmtId="9" fontId="8" fillId="0" borderId="33" xfId="1" applyFont="1" applyFill="1" applyBorder="1" applyAlignment="1">
      <alignment horizontal="center" vertical="center" wrapText="1"/>
    </xf>
    <xf numFmtId="9" fontId="8" fillId="0" borderId="30" xfId="1" applyFont="1" applyFill="1" applyBorder="1" applyAlignment="1">
      <alignment horizontal="center" vertical="center" wrapText="1"/>
    </xf>
    <xf numFmtId="9" fontId="8" fillId="0" borderId="55" xfId="1" applyFont="1" applyFill="1" applyBorder="1" applyAlignment="1">
      <alignment horizontal="center" vertical="center" wrapText="1"/>
    </xf>
    <xf numFmtId="9" fontId="7" fillId="0" borderId="30" xfId="1" applyFont="1" applyFill="1" applyBorder="1" applyAlignment="1">
      <alignment horizontal="center" vertical="center" wrapText="1"/>
    </xf>
    <xf numFmtId="9" fontId="8" fillId="0" borderId="9" xfId="1" applyFont="1" applyFill="1" applyBorder="1" applyAlignment="1">
      <alignment horizontal="center" vertical="center" wrapText="1"/>
    </xf>
    <xf numFmtId="0" fontId="8" fillId="0" borderId="19" xfId="0" applyFont="1" applyBorder="1" applyAlignment="1">
      <alignment horizontal="justify" vertical="center" wrapText="1"/>
    </xf>
    <xf numFmtId="9" fontId="7" fillId="0" borderId="9" xfId="1" applyFont="1" applyFill="1" applyBorder="1" applyAlignment="1">
      <alignment horizontal="center" vertical="center" wrapText="1"/>
    </xf>
    <xf numFmtId="164" fontId="8" fillId="0" borderId="7" xfId="1" applyNumberFormat="1" applyFont="1" applyFill="1" applyBorder="1" applyAlignment="1">
      <alignment horizontal="center" vertical="center" wrapText="1"/>
    </xf>
    <xf numFmtId="164" fontId="8" fillId="0" borderId="8" xfId="0" applyNumberFormat="1" applyFont="1" applyBorder="1" applyAlignment="1">
      <alignment horizontal="center" vertical="center" wrapText="1"/>
    </xf>
    <xf numFmtId="164" fontId="22" fillId="0" borderId="8" xfId="0" applyNumberFormat="1" applyFont="1" applyBorder="1" applyAlignment="1">
      <alignment horizontal="center" vertical="center" wrapText="1"/>
    </xf>
    <xf numFmtId="0" fontId="8" fillId="0" borderId="37" xfId="0" applyFont="1" applyBorder="1" applyAlignment="1">
      <alignment horizontal="left" vertical="top" wrapText="1"/>
    </xf>
    <xf numFmtId="164" fontId="22" fillId="0" borderId="37" xfId="1" applyNumberFormat="1" applyFont="1" applyFill="1" applyBorder="1" applyAlignment="1">
      <alignment horizontal="center" vertical="center" wrapText="1"/>
    </xf>
    <xf numFmtId="164" fontId="7" fillId="0" borderId="37" xfId="1" applyNumberFormat="1" applyFont="1" applyFill="1" applyBorder="1" applyAlignment="1">
      <alignment horizontal="center" vertical="center" wrapText="1"/>
    </xf>
    <xf numFmtId="9" fontId="7" fillId="0" borderId="55" xfId="1" applyFont="1" applyFill="1" applyBorder="1" applyAlignment="1">
      <alignment horizontal="center" vertical="center" wrapText="1"/>
    </xf>
    <xf numFmtId="164" fontId="22" fillId="0" borderId="30" xfId="1" applyNumberFormat="1" applyFont="1" applyFill="1" applyBorder="1" applyAlignment="1">
      <alignment horizontal="center" vertical="center" wrapText="1"/>
    </xf>
    <xf numFmtId="164" fontId="7" fillId="0" borderId="30" xfId="1" applyNumberFormat="1" applyFont="1" applyFill="1" applyBorder="1" applyAlignment="1">
      <alignment horizontal="center" vertical="center" wrapText="1"/>
    </xf>
    <xf numFmtId="0" fontId="9" fillId="0" borderId="8" xfId="0" applyFont="1" applyBorder="1" applyAlignment="1">
      <alignment horizontal="justify" vertical="center" wrapText="1"/>
    </xf>
    <xf numFmtId="164" fontId="22" fillId="0" borderId="29" xfId="1" applyNumberFormat="1" applyFont="1" applyFill="1" applyBorder="1" applyAlignment="1">
      <alignment horizontal="center" vertical="center" wrapText="1"/>
    </xf>
    <xf numFmtId="164" fontId="7" fillId="0" borderId="29" xfId="1" applyNumberFormat="1" applyFont="1" applyFill="1" applyBorder="1" applyAlignment="1">
      <alignment horizontal="center" vertical="center" wrapText="1"/>
    </xf>
    <xf numFmtId="0" fontId="9" fillId="0" borderId="0" xfId="0" applyFont="1" applyAlignment="1">
      <alignment vertical="center"/>
    </xf>
    <xf numFmtId="18" fontId="8" fillId="0" borderId="20" xfId="0" applyNumberFormat="1"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center" vertical="center"/>
    </xf>
    <xf numFmtId="9" fontId="8" fillId="0" borderId="7" xfId="0" applyNumberFormat="1" applyFont="1" applyBorder="1" applyAlignment="1">
      <alignment horizontal="center" vertical="center" wrapText="1"/>
    </xf>
    <xf numFmtId="9" fontId="7" fillId="0" borderId="8" xfId="0" applyNumberFormat="1" applyFont="1" applyBorder="1" applyAlignment="1">
      <alignment horizontal="center" vertical="center"/>
    </xf>
    <xf numFmtId="9" fontId="7" fillId="0" borderId="8" xfId="0" applyNumberFormat="1" applyFont="1" applyBorder="1" applyAlignment="1">
      <alignment horizontal="center" vertical="center" wrapText="1"/>
    </xf>
    <xf numFmtId="0" fontId="8" fillId="0" borderId="13" xfId="0" applyFont="1" applyBorder="1" applyAlignment="1">
      <alignment horizontal="justify" vertical="center" wrapText="1"/>
    </xf>
    <xf numFmtId="0" fontId="8" fillId="0" borderId="13" xfId="0" applyFont="1" applyBorder="1" applyAlignment="1">
      <alignment horizontal="center" vertical="center"/>
    </xf>
    <xf numFmtId="0" fontId="8" fillId="0" borderId="13" xfId="0" applyFont="1" applyBorder="1" applyAlignment="1">
      <alignment horizontal="justify" vertical="center" wrapText="1"/>
    </xf>
    <xf numFmtId="0" fontId="8" fillId="0" borderId="13" xfId="0" applyFont="1" applyBorder="1" applyAlignment="1">
      <alignment horizontal="center" vertical="center"/>
    </xf>
    <xf numFmtId="0" fontId="8" fillId="0" borderId="13" xfId="0" applyFont="1" applyBorder="1" applyAlignment="1">
      <alignment horizontal="left" vertical="center" wrapText="1"/>
    </xf>
    <xf numFmtId="0" fontId="8" fillId="0" borderId="21" xfId="0" applyFont="1" applyBorder="1" applyAlignment="1">
      <alignment horizontal="justify" vertical="center" wrapText="1"/>
    </xf>
    <xf numFmtId="9" fontId="8" fillId="0" borderId="12" xfId="0" applyNumberFormat="1" applyFont="1" applyBorder="1" applyAlignment="1">
      <alignment horizontal="center" vertical="center" wrapText="1"/>
    </xf>
    <xf numFmtId="9" fontId="8" fillId="0" borderId="13" xfId="0" applyNumberFormat="1" applyFont="1" applyBorder="1" applyAlignment="1">
      <alignment horizontal="center" vertical="center"/>
    </xf>
    <xf numFmtId="9" fontId="7" fillId="0" borderId="53" xfId="0" applyNumberFormat="1" applyFont="1" applyBorder="1" applyAlignment="1">
      <alignment horizontal="center" vertical="center" wrapText="1"/>
    </xf>
    <xf numFmtId="0" fontId="8" fillId="0" borderId="59" xfId="0" applyFont="1" applyBorder="1" applyAlignment="1">
      <alignment horizontal="center" vertical="center" wrapText="1"/>
    </xf>
    <xf numFmtId="164" fontId="22" fillId="0" borderId="13" xfId="1" applyNumberFormat="1" applyFont="1" applyFill="1" applyBorder="1" applyAlignment="1">
      <alignment horizontal="center" vertical="center" wrapText="1"/>
    </xf>
    <xf numFmtId="9" fontId="7" fillId="0" borderId="13" xfId="0" applyNumberFormat="1" applyFont="1" applyBorder="1" applyAlignment="1">
      <alignment horizontal="center" vertical="center" wrapText="1"/>
    </xf>
    <xf numFmtId="0" fontId="8" fillId="0" borderId="13" xfId="0" applyFont="1" applyBorder="1" applyAlignment="1">
      <alignment horizontal="justify" vertical="top" wrapText="1"/>
    </xf>
    <xf numFmtId="0" fontId="8" fillId="0" borderId="14" xfId="0" applyFont="1" applyBorder="1" applyAlignment="1">
      <alignment horizontal="justify" vertical="center" wrapText="1"/>
    </xf>
    <xf numFmtId="0" fontId="8" fillId="0" borderId="3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3" xfId="0" applyFont="1" applyBorder="1" applyAlignment="1">
      <alignment horizontal="center" vertical="center"/>
    </xf>
    <xf numFmtId="0" fontId="8" fillId="0" borderId="24" xfId="0" applyFont="1" applyBorder="1" applyAlignment="1">
      <alignment horizontal="center" vertical="center"/>
    </xf>
    <xf numFmtId="0" fontId="7" fillId="0" borderId="3" xfId="0" applyFont="1" applyBorder="1" applyAlignment="1">
      <alignment horizontal="center" vertical="center" wrapText="1"/>
    </xf>
    <xf numFmtId="0" fontId="8" fillId="0" borderId="43" xfId="0" applyFont="1" applyBorder="1" applyAlignment="1">
      <alignment horizontal="center" vertical="center"/>
    </xf>
    <xf numFmtId="0" fontId="8" fillId="0" borderId="25" xfId="0" applyFont="1" applyBorder="1" applyAlignment="1">
      <alignment horizontal="center" vertical="center"/>
    </xf>
    <xf numFmtId="0" fontId="8" fillId="0" borderId="3" xfId="0" applyFont="1" applyBorder="1" applyAlignment="1">
      <alignment horizontal="justify" vertical="center" wrapText="1"/>
    </xf>
    <xf numFmtId="0" fontId="8" fillId="0" borderId="5" xfId="0" applyFont="1" applyBorder="1" applyAlignment="1">
      <alignment horizontal="center" vertical="center" wrapText="1"/>
    </xf>
    <xf numFmtId="0" fontId="8" fillId="0" borderId="7" xfId="0" applyFont="1" applyBorder="1" applyAlignment="1">
      <alignment horizontal="justify"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4" xfId="0" applyFont="1" applyBorder="1" applyAlignment="1">
      <alignment horizontal="center" vertical="center"/>
    </xf>
    <xf numFmtId="0" fontId="8" fillId="0" borderId="10" xfId="0" applyFont="1" applyBorder="1" applyAlignment="1">
      <alignment horizontal="center" vertical="center" wrapText="1"/>
    </xf>
    <xf numFmtId="15" fontId="8" fillId="0" borderId="13"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12" xfId="0" applyFont="1" applyBorder="1" applyAlignment="1">
      <alignment horizontal="justify" vertical="center" wrapText="1"/>
    </xf>
    <xf numFmtId="15" fontId="8" fillId="0" borderId="13" xfId="0" applyNumberFormat="1" applyFont="1" applyBorder="1" applyAlignment="1">
      <alignment horizontal="center" vertical="center"/>
    </xf>
    <xf numFmtId="0" fontId="8" fillId="0" borderId="21" xfId="0" applyFont="1" applyBorder="1" applyAlignment="1">
      <alignment horizontal="center" vertical="center"/>
    </xf>
    <xf numFmtId="0" fontId="7" fillId="0" borderId="13" xfId="0" applyFont="1" applyBorder="1" applyAlignment="1">
      <alignment horizontal="center" vertical="center" wrapText="1"/>
    </xf>
    <xf numFmtId="0" fontId="8" fillId="0" borderId="22" xfId="0" applyFont="1" applyBorder="1" applyAlignment="1">
      <alignment horizontal="center" vertical="center"/>
    </xf>
    <xf numFmtId="0" fontId="8" fillId="0" borderId="27" xfId="0" applyFont="1" applyBorder="1" applyAlignment="1">
      <alignment horizontal="center" vertical="center"/>
    </xf>
    <xf numFmtId="0" fontId="8" fillId="0" borderId="15" xfId="0" applyFont="1" applyBorder="1" applyAlignment="1">
      <alignment horizontal="center" vertical="center" wrapText="1"/>
    </xf>
    <xf numFmtId="0" fontId="8" fillId="0" borderId="0" xfId="0" applyFont="1" applyAlignment="1">
      <alignment horizontal="justify" vertical="center"/>
    </xf>
    <xf numFmtId="0" fontId="7" fillId="0" borderId="0" xfId="0" applyFont="1" applyAlignment="1">
      <alignment horizontal="center" vertical="center"/>
    </xf>
    <xf numFmtId="164" fontId="8" fillId="0" borderId="0" xfId="0" applyNumberFormat="1" applyFont="1" applyAlignment="1">
      <alignment horizontal="center" vertical="center"/>
    </xf>
    <xf numFmtId="164" fontId="22" fillId="0" borderId="0" xfId="0" applyNumberFormat="1" applyFont="1" applyAlignment="1">
      <alignment horizontal="center" vertical="center"/>
    </xf>
    <xf numFmtId="164" fontId="7" fillId="0" borderId="0" xfId="0" applyNumberFormat="1" applyFont="1" applyAlignment="1">
      <alignment horizontal="center" vertical="center"/>
    </xf>
    <xf numFmtId="0" fontId="21" fillId="2" borderId="5" xfId="0" applyFont="1" applyFill="1" applyBorder="1" applyAlignment="1">
      <alignment vertical="center"/>
    </xf>
    <xf numFmtId="0" fontId="21" fillId="2" borderId="10" xfId="0" applyFont="1" applyFill="1" applyBorder="1" applyAlignment="1">
      <alignment vertical="center"/>
    </xf>
    <xf numFmtId="0" fontId="21" fillId="2" borderId="15" xfId="0" applyFont="1" applyFill="1" applyBorder="1" applyAlignment="1">
      <alignmen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15" xfId="0" applyFont="1" applyBorder="1" applyAlignment="1">
      <alignment horizontal="left" vertical="center" wrapText="1"/>
    </xf>
    <xf numFmtId="15" fontId="7" fillId="3" borderId="2" xfId="0" applyNumberFormat="1" applyFont="1" applyFill="1" applyBorder="1" applyAlignment="1">
      <alignment horizontal="center" vertical="center" wrapText="1"/>
    </xf>
    <xf numFmtId="15" fontId="7" fillId="3" borderId="4" xfId="0" applyNumberFormat="1" applyFont="1" applyFill="1" applyBorder="1" applyAlignment="1">
      <alignment horizontal="center" vertical="center" wrapText="1"/>
    </xf>
    <xf numFmtId="0" fontId="7" fillId="3" borderId="21" xfId="0" applyFont="1" applyFill="1" applyBorder="1" applyAlignment="1">
      <alignment horizontal="center" vertical="center" wrapText="1"/>
    </xf>
    <xf numFmtId="9" fontId="8" fillId="0" borderId="35" xfId="1" applyFont="1" applyFill="1" applyBorder="1" applyAlignment="1">
      <alignment horizontal="center" vertical="center" wrapText="1"/>
    </xf>
    <xf numFmtId="9" fontId="8" fillId="0" borderId="32" xfId="1" applyFont="1" applyFill="1" applyBorder="1" applyAlignment="1">
      <alignment horizontal="center" vertical="center" wrapText="1"/>
    </xf>
    <xf numFmtId="9" fontId="7" fillId="0" borderId="29" xfId="1" applyFont="1" applyFill="1" applyBorder="1" applyAlignment="1">
      <alignment horizontal="center" vertical="center" wrapText="1"/>
    </xf>
    <xf numFmtId="0" fontId="8" fillId="2" borderId="29" xfId="0" applyFont="1" applyFill="1" applyBorder="1" applyAlignment="1">
      <alignment horizontal="justify" vertical="center" wrapText="1"/>
    </xf>
    <xf numFmtId="0" fontId="24" fillId="0" borderId="0" xfId="0" applyFont="1"/>
    <xf numFmtId="0" fontId="8" fillId="2" borderId="8" xfId="0" applyFont="1" applyFill="1" applyBorder="1" applyAlignment="1">
      <alignment horizontal="justify" vertical="center" wrapText="1"/>
    </xf>
    <xf numFmtId="0" fontId="8" fillId="0" borderId="30" xfId="0" applyFont="1" applyBorder="1" applyAlignment="1">
      <alignment vertical="center" wrapText="1"/>
    </xf>
    <xf numFmtId="0" fontId="8" fillId="0" borderId="8" xfId="1" applyNumberFormat="1" applyFont="1" applyFill="1" applyBorder="1" applyAlignment="1">
      <alignment horizontal="center" vertical="center" wrapText="1"/>
    </xf>
    <xf numFmtId="9" fontId="8" fillId="0" borderId="12" xfId="1" applyFont="1" applyFill="1" applyBorder="1" applyAlignment="1">
      <alignment horizontal="center" vertical="center" wrapText="1"/>
    </xf>
    <xf numFmtId="9" fontId="8" fillId="0" borderId="60" xfId="1" applyFont="1" applyFill="1" applyBorder="1" applyAlignment="1">
      <alignment horizontal="center" vertical="center" wrapText="1"/>
    </xf>
    <xf numFmtId="0" fontId="7" fillId="4" borderId="54"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61"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5" xfId="0" applyFont="1" applyFill="1" applyBorder="1" applyAlignment="1">
      <alignment horizontal="center" vertical="center"/>
    </xf>
    <xf numFmtId="0" fontId="8" fillId="2" borderId="0" xfId="0" applyFont="1" applyFill="1" applyAlignment="1">
      <alignment vertical="center"/>
    </xf>
    <xf numFmtId="0" fontId="7" fillId="5" borderId="46" xfId="0" applyFont="1" applyFill="1" applyBorder="1" applyAlignment="1">
      <alignment horizontal="center" vertical="center" wrapText="1"/>
    </xf>
    <xf numFmtId="0" fontId="7" fillId="0" borderId="62" xfId="0" applyFont="1" applyBorder="1" applyAlignment="1">
      <alignment horizontal="left" vertical="center" wrapText="1"/>
    </xf>
    <xf numFmtId="0" fontId="7" fillId="0" borderId="18" xfId="0" applyFont="1" applyBorder="1" applyAlignment="1">
      <alignment horizontal="left" vertical="center" wrapText="1"/>
    </xf>
    <xf numFmtId="0" fontId="7" fillId="0" borderId="39" xfId="0" applyFont="1" applyBorder="1" applyAlignment="1">
      <alignment horizontal="left" vertical="center" wrapText="1"/>
    </xf>
    <xf numFmtId="0" fontId="7" fillId="5" borderId="8" xfId="0" applyFont="1" applyFill="1" applyBorder="1" applyAlignment="1">
      <alignment horizontal="center" vertical="center" wrapText="1"/>
    </xf>
    <xf numFmtId="15" fontId="7" fillId="5" borderId="8" xfId="0" applyNumberFormat="1" applyFont="1" applyFill="1" applyBorder="1" applyAlignment="1">
      <alignment horizontal="center" vertical="center" wrapText="1"/>
    </xf>
    <xf numFmtId="0" fontId="7" fillId="5" borderId="8" xfId="0" applyFont="1" applyFill="1" applyBorder="1" applyAlignment="1">
      <alignment horizontal="center" vertical="center" wrapText="1"/>
    </xf>
    <xf numFmtId="0" fontId="8" fillId="0" borderId="23" xfId="0" applyFont="1" applyBorder="1" applyAlignment="1">
      <alignment horizontal="left" vertical="center" wrapText="1"/>
    </xf>
    <xf numFmtId="0" fontId="8" fillId="0" borderId="29" xfId="0" applyFont="1" applyBorder="1" applyAlignment="1">
      <alignment horizontal="left" vertical="center" wrapText="1"/>
    </xf>
    <xf numFmtId="9" fontId="8" fillId="0" borderId="51" xfId="0" applyNumberFormat="1" applyFont="1" applyBorder="1" applyAlignment="1">
      <alignment horizontal="center" vertical="center" wrapText="1"/>
    </xf>
    <xf numFmtId="0" fontId="8" fillId="0" borderId="34" xfId="0" applyFont="1" applyBorder="1" applyAlignment="1">
      <alignment vertical="center" wrapText="1"/>
    </xf>
    <xf numFmtId="0" fontId="8" fillId="0" borderId="26" xfId="0" applyFont="1" applyBorder="1" applyAlignment="1">
      <alignment vertical="center" wrapText="1"/>
    </xf>
    <xf numFmtId="0" fontId="6" fillId="0" borderId="13" xfId="0" applyFont="1" applyBorder="1" applyAlignment="1">
      <alignment horizontal="left" vertical="center" wrapText="1"/>
    </xf>
    <xf numFmtId="9" fontId="8" fillId="0" borderId="36" xfId="0" applyNumberFormat="1" applyFont="1" applyBorder="1" applyAlignment="1">
      <alignment horizontal="center" vertical="center" wrapText="1"/>
    </xf>
    <xf numFmtId="9" fontId="8" fillId="0" borderId="37" xfId="0" applyNumberFormat="1" applyFont="1" applyBorder="1" applyAlignment="1">
      <alignment horizontal="center" vertical="center" wrapText="1"/>
    </xf>
    <xf numFmtId="0" fontId="8" fillId="0" borderId="37" xfId="0" applyFont="1" applyBorder="1" applyAlignment="1">
      <alignment horizontal="left" vertical="center" wrapText="1"/>
    </xf>
    <xf numFmtId="0" fontId="10" fillId="5" borderId="51" xfId="2" applyFont="1" applyFill="1" applyBorder="1" applyAlignment="1">
      <alignment horizontal="center" vertical="center" wrapText="1"/>
    </xf>
    <xf numFmtId="0" fontId="10" fillId="5" borderId="36" xfId="2" applyFont="1" applyFill="1" applyBorder="1" applyAlignment="1">
      <alignment horizontal="center" vertical="center" wrapText="1"/>
    </xf>
    <xf numFmtId="0" fontId="7" fillId="2" borderId="19" xfId="2" applyFont="1" applyFill="1" applyBorder="1" applyAlignment="1">
      <alignment vertical="center" wrapText="1"/>
    </xf>
    <xf numFmtId="0" fontId="7" fillId="2" borderId="20" xfId="2" applyFont="1" applyFill="1" applyBorder="1" applyAlignment="1">
      <alignment vertical="center" wrapText="1"/>
    </xf>
    <xf numFmtId="0" fontId="7" fillId="5" borderId="8" xfId="2" applyFont="1" applyFill="1" applyBorder="1" applyAlignment="1">
      <alignment horizontal="center" vertical="center"/>
    </xf>
    <xf numFmtId="0" fontId="7" fillId="0" borderId="19" xfId="2" applyFont="1" applyBorder="1" applyAlignment="1">
      <alignment horizontal="left" vertical="center"/>
    </xf>
    <xf numFmtId="0" fontId="7" fillId="0" borderId="20" xfId="2" applyFont="1" applyBorder="1" applyAlignment="1">
      <alignment horizontal="left" vertical="center"/>
    </xf>
    <xf numFmtId="0" fontId="7" fillId="0" borderId="34" xfId="2" applyFont="1" applyBorder="1" applyAlignment="1">
      <alignment horizontal="left" vertical="center"/>
    </xf>
    <xf numFmtId="0" fontId="7" fillId="5" borderId="8" xfId="2" applyFont="1" applyFill="1" applyBorder="1" applyAlignment="1">
      <alignment horizontal="center" vertical="center" wrapText="1"/>
    </xf>
    <xf numFmtId="0" fontId="7" fillId="2" borderId="8" xfId="2" applyFont="1" applyFill="1" applyBorder="1" applyAlignment="1">
      <alignment horizontal="left" vertical="center" wrapText="1"/>
    </xf>
    <xf numFmtId="0" fontId="10" fillId="5" borderId="63" xfId="2" applyFont="1" applyFill="1" applyBorder="1" applyAlignment="1">
      <alignment horizontal="center" vertical="center" wrapText="1"/>
    </xf>
    <xf numFmtId="0" fontId="10" fillId="5" borderId="38" xfId="2" applyFont="1" applyFill="1" applyBorder="1" applyAlignment="1">
      <alignment horizontal="center"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34" xfId="2" applyFont="1" applyFill="1" applyBorder="1" applyAlignment="1">
      <alignment horizontal="left" vertical="center" wrapText="1"/>
    </xf>
    <xf numFmtId="0" fontId="10" fillId="5" borderId="40" xfId="2" applyFont="1" applyFill="1" applyBorder="1" applyAlignment="1">
      <alignment horizontal="center" vertical="center" wrapText="1"/>
    </xf>
    <xf numFmtId="0" fontId="10" fillId="5" borderId="31" xfId="2" applyFont="1" applyFill="1" applyBorder="1" applyAlignment="1">
      <alignment horizontal="center" vertical="center" wrapText="1"/>
    </xf>
    <xf numFmtId="0" fontId="0" fillId="0" borderId="0" xfId="0"/>
    <xf numFmtId="0" fontId="30" fillId="0" borderId="0" xfId="0" applyFont="1" applyAlignment="1">
      <alignment horizontal="justify" vertical="top"/>
    </xf>
    <xf numFmtId="0" fontId="0" fillId="0" borderId="64" xfId="0" applyBorder="1"/>
    <xf numFmtId="0" fontId="31" fillId="0" borderId="65" xfId="0" applyFont="1" applyBorder="1" applyAlignment="1">
      <alignment horizontal="center" vertical="center"/>
    </xf>
    <xf numFmtId="0" fontId="32" fillId="6" borderId="66" xfId="0" applyFont="1" applyFill="1" applyBorder="1" applyAlignment="1">
      <alignment vertical="center"/>
    </xf>
    <xf numFmtId="0" fontId="33" fillId="0" borderId="67" xfId="0" applyFont="1" applyBorder="1" applyAlignment="1">
      <alignment horizontal="center" vertical="center"/>
    </xf>
    <xf numFmtId="0" fontId="32" fillId="6" borderId="68" xfId="0" applyFont="1" applyFill="1" applyBorder="1" applyAlignment="1">
      <alignment vertical="center"/>
    </xf>
    <xf numFmtId="0" fontId="33" fillId="0" borderId="69" xfId="0" applyFont="1" applyBorder="1" applyAlignment="1">
      <alignment horizontal="center" vertical="center"/>
    </xf>
    <xf numFmtId="0" fontId="32" fillId="6" borderId="70" xfId="0" applyFont="1" applyFill="1" applyBorder="1" applyAlignment="1">
      <alignment vertical="center"/>
    </xf>
    <xf numFmtId="0" fontId="0" fillId="0" borderId="71" xfId="0" applyBorder="1"/>
    <xf numFmtId="0" fontId="34" fillId="0" borderId="72" xfId="0" applyFont="1" applyBorder="1" applyAlignment="1">
      <alignment horizontal="center" vertical="center" wrapText="1"/>
    </xf>
    <xf numFmtId="0" fontId="34" fillId="0" borderId="73" xfId="0" applyFont="1" applyBorder="1" applyAlignment="1">
      <alignment horizontal="center" vertical="center" wrapText="1"/>
    </xf>
    <xf numFmtId="0" fontId="34" fillId="0" borderId="74" xfId="0" applyFont="1" applyBorder="1" applyAlignment="1">
      <alignment horizontal="center" vertical="center" wrapText="1"/>
    </xf>
    <xf numFmtId="0" fontId="34" fillId="0" borderId="75" xfId="0" applyFont="1" applyBorder="1" applyAlignment="1">
      <alignment horizontal="center" vertical="center" wrapText="1"/>
    </xf>
    <xf numFmtId="0" fontId="34" fillId="0" borderId="76" xfId="0" applyFont="1" applyBorder="1" applyAlignment="1">
      <alignment horizontal="center" vertical="center" wrapText="1"/>
    </xf>
    <xf numFmtId="0" fontId="0" fillId="0" borderId="75" xfId="0" applyBorder="1"/>
    <xf numFmtId="0" fontId="34" fillId="0" borderId="74" xfId="0" applyFont="1" applyBorder="1" applyAlignment="1">
      <alignment horizontal="center" vertical="center" wrapText="1"/>
    </xf>
    <xf numFmtId="0" fontId="34" fillId="0" borderId="76" xfId="0" applyFont="1" applyBorder="1" applyAlignment="1">
      <alignment vertical="center" wrapText="1"/>
    </xf>
    <xf numFmtId="0" fontId="35" fillId="0" borderId="76" xfId="0" applyFont="1" applyBorder="1" applyAlignment="1">
      <alignment horizontal="center" vertical="center" wrapText="1"/>
    </xf>
    <xf numFmtId="14" fontId="36" fillId="0" borderId="75" xfId="0" applyNumberFormat="1" applyFont="1" applyBorder="1" applyAlignment="1">
      <alignment horizontal="left" vertical="center" wrapText="1"/>
    </xf>
    <xf numFmtId="0" fontId="34" fillId="0" borderId="76" xfId="0" applyFont="1" applyBorder="1" applyAlignment="1">
      <alignment horizontal="center" vertical="center" wrapText="1"/>
    </xf>
    <xf numFmtId="0" fontId="36" fillId="0" borderId="76" xfId="0" applyFont="1" applyBorder="1" applyAlignment="1">
      <alignment horizontal="center" vertical="center" wrapText="1"/>
    </xf>
    <xf numFmtId="0" fontId="34" fillId="0" borderId="77" xfId="0" applyFont="1" applyBorder="1" applyAlignment="1">
      <alignment horizontal="center" vertical="center" wrapText="1"/>
    </xf>
    <xf numFmtId="0" fontId="34" fillId="0" borderId="78" xfId="0" applyFont="1" applyBorder="1" applyAlignment="1">
      <alignment horizontal="center" vertical="center" wrapText="1"/>
    </xf>
    <xf numFmtId="0" fontId="34" fillId="6" borderId="0" xfId="0" applyFont="1" applyFill="1" applyAlignment="1">
      <alignment horizontal="center" vertical="center" wrapText="1"/>
    </xf>
    <xf numFmtId="0" fontId="34" fillId="0" borderId="0" xfId="0" applyFont="1" applyAlignment="1">
      <alignment horizontal="center" vertical="center" wrapText="1"/>
    </xf>
    <xf numFmtId="0" fontId="36" fillId="0" borderId="0" xfId="0" applyFont="1" applyAlignment="1">
      <alignment horizontal="justify" vertical="top"/>
    </xf>
    <xf numFmtId="0" fontId="36" fillId="0" borderId="0" xfId="0" applyFont="1" applyAlignment="1">
      <alignment vertical="center"/>
    </xf>
    <xf numFmtId="0" fontId="34" fillId="7" borderId="79" xfId="0" applyFont="1" applyFill="1" applyBorder="1" applyAlignment="1">
      <alignment horizontal="center" vertical="center" wrapText="1"/>
    </xf>
    <xf numFmtId="0" fontId="34" fillId="7" borderId="80" xfId="0" applyFont="1" applyFill="1" applyBorder="1" applyAlignment="1">
      <alignment horizontal="center" vertical="center" wrapText="1"/>
    </xf>
    <xf numFmtId="15" fontId="34" fillId="7" borderId="81" xfId="0" applyNumberFormat="1" applyFont="1" applyFill="1" applyBorder="1" applyAlignment="1">
      <alignment horizontal="center" vertical="center" wrapText="1"/>
    </xf>
    <xf numFmtId="15" fontId="34" fillId="7" borderId="82" xfId="0" applyNumberFormat="1"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83"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34" fillId="7" borderId="85" xfId="0" applyFont="1" applyFill="1" applyBorder="1" applyAlignment="1">
      <alignment horizontal="center" vertical="center" wrapText="1"/>
    </xf>
    <xf numFmtId="0" fontId="34" fillId="7" borderId="86" xfId="0" applyFont="1" applyFill="1" applyBorder="1" applyAlignment="1">
      <alignment horizontal="center" vertical="center" wrapText="1"/>
    </xf>
    <xf numFmtId="0" fontId="34" fillId="7" borderId="87" xfId="0" applyFont="1" applyFill="1" applyBorder="1" applyAlignment="1">
      <alignment horizontal="center" vertical="center" wrapText="1"/>
    </xf>
    <xf numFmtId="0" fontId="34" fillId="7" borderId="88" xfId="0" applyFont="1" applyFill="1" applyBorder="1" applyAlignment="1">
      <alignment horizontal="center" vertical="center" wrapText="1"/>
    </xf>
    <xf numFmtId="0" fontId="34" fillId="7" borderId="89" xfId="0" applyFont="1" applyFill="1" applyBorder="1" applyAlignment="1">
      <alignment horizontal="center" vertical="center" wrapText="1"/>
    </xf>
    <xf numFmtId="0" fontId="34" fillId="7" borderId="90"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91" xfId="0" applyFont="1" applyFill="1" applyBorder="1" applyAlignment="1">
      <alignment horizontal="center" vertical="center" wrapText="1"/>
    </xf>
    <xf numFmtId="0" fontId="34" fillId="7" borderId="92" xfId="0" applyFont="1" applyFill="1" applyBorder="1" applyAlignment="1">
      <alignment horizontal="center" vertical="center" wrapText="1"/>
    </xf>
    <xf numFmtId="0" fontId="34" fillId="7" borderId="93" xfId="0" applyFont="1" applyFill="1" applyBorder="1" applyAlignment="1">
      <alignment horizontal="center" vertical="center" wrapText="1"/>
    </xf>
    <xf numFmtId="0" fontId="34" fillId="7" borderId="94" xfId="0" applyFont="1" applyFill="1" applyBorder="1" applyAlignment="1">
      <alignment horizontal="center" vertical="center" wrapText="1"/>
    </xf>
    <xf numFmtId="0" fontId="36" fillId="0" borderId="79"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95" xfId="0" applyFont="1" applyBorder="1" applyAlignment="1">
      <alignment horizontal="center" vertical="center" wrapText="1"/>
    </xf>
    <xf numFmtId="0" fontId="36" fillId="0" borderId="95" xfId="0" applyFont="1" applyBorder="1" applyAlignment="1">
      <alignment horizontal="center" vertical="center" wrapText="1"/>
    </xf>
    <xf numFmtId="0" fontId="37" fillId="0" borderId="95" xfId="0" applyFont="1" applyBorder="1" applyAlignment="1">
      <alignment horizontal="center" vertical="center" wrapText="1"/>
    </xf>
    <xf numFmtId="9" fontId="36" fillId="0" borderId="95" xfId="0" applyNumberFormat="1" applyFont="1" applyBorder="1" applyAlignment="1">
      <alignment horizontal="center" vertical="center" wrapText="1"/>
    </xf>
    <xf numFmtId="9" fontId="36" fillId="0" borderId="82" xfId="0" applyNumberFormat="1" applyFont="1" applyBorder="1" applyAlignment="1">
      <alignment horizontal="center" vertical="center" wrapText="1"/>
    </xf>
    <xf numFmtId="9" fontId="36" fillId="0" borderId="83" xfId="1" applyFont="1" applyFill="1" applyBorder="1" applyAlignment="1">
      <alignment horizontal="center" vertical="center" wrapText="1"/>
    </xf>
    <xf numFmtId="9" fontId="36" fillId="0" borderId="95" xfId="1" applyFont="1" applyFill="1" applyBorder="1" applyAlignment="1">
      <alignment horizontal="center" vertical="center" wrapText="1"/>
    </xf>
    <xf numFmtId="0" fontId="36" fillId="0" borderId="95" xfId="0" applyFont="1" applyBorder="1" applyAlignment="1">
      <alignment horizontal="justify" vertical="center" wrapText="1"/>
    </xf>
    <xf numFmtId="0" fontId="34" fillId="0" borderId="96" xfId="0" applyFont="1" applyBorder="1" applyAlignment="1">
      <alignment horizontal="justify" vertical="top" wrapText="1"/>
    </xf>
    <xf numFmtId="0" fontId="34" fillId="0" borderId="82"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98"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100" xfId="0" applyFont="1" applyBorder="1" applyAlignment="1">
      <alignment horizontal="center" vertical="center" wrapText="1"/>
    </xf>
    <xf numFmtId="0" fontId="37" fillId="0" borderId="100" xfId="0" applyFont="1" applyBorder="1" applyAlignment="1">
      <alignment horizontal="center" vertical="center" wrapText="1"/>
    </xf>
    <xf numFmtId="9" fontId="36" fillId="0" borderId="100" xfId="1" applyFont="1" applyFill="1" applyBorder="1" applyAlignment="1">
      <alignment horizontal="center" vertical="center" wrapText="1"/>
    </xf>
    <xf numFmtId="9" fontId="36" fillId="0" borderId="100" xfId="0" applyNumberFormat="1" applyFont="1" applyBorder="1" applyAlignment="1">
      <alignment horizontal="center" vertical="center" wrapText="1"/>
    </xf>
    <xf numFmtId="9" fontId="36" fillId="0" borderId="101" xfId="1" applyFont="1" applyFill="1" applyBorder="1" applyAlignment="1">
      <alignment horizontal="center" vertical="center" wrapText="1"/>
    </xf>
    <xf numFmtId="9" fontId="36" fillId="0" borderId="102" xfId="0" applyNumberFormat="1" applyFont="1" applyBorder="1" applyAlignment="1">
      <alignment horizontal="center" vertical="center" wrapText="1"/>
    </xf>
    <xf numFmtId="9" fontId="6" fillId="0" borderId="100" xfId="0" applyNumberFormat="1" applyFont="1" applyBorder="1" applyAlignment="1">
      <alignment horizontal="center" vertical="center" wrapText="1"/>
    </xf>
    <xf numFmtId="0" fontId="34" fillId="0" borderId="100" xfId="0" applyFont="1" applyBorder="1" applyAlignment="1">
      <alignment horizontal="left" vertical="top" wrapText="1"/>
    </xf>
    <xf numFmtId="0" fontId="36" fillId="0" borderId="100" xfId="0" applyFont="1" applyBorder="1" applyAlignment="1">
      <alignment horizontal="center" vertical="top" wrapText="1"/>
    </xf>
    <xf numFmtId="0" fontId="36" fillId="0" borderId="101" xfId="0" applyFont="1" applyBorder="1" applyAlignment="1">
      <alignment horizontal="center" vertical="center" wrapText="1"/>
    </xf>
    <xf numFmtId="0" fontId="36" fillId="0" borderId="103" xfId="0" applyFont="1" applyBorder="1" applyAlignment="1">
      <alignment horizontal="center" vertical="center" wrapText="1"/>
    </xf>
    <xf numFmtId="0" fontId="37" fillId="0" borderId="103" xfId="0" applyFont="1" applyBorder="1" applyAlignment="1">
      <alignment horizontal="center" vertical="center" wrapText="1"/>
    </xf>
    <xf numFmtId="9" fontId="36" fillId="0" borderId="103" xfId="1" applyFont="1" applyFill="1" applyBorder="1" applyAlignment="1">
      <alignment horizontal="center" vertical="center" wrapText="1"/>
    </xf>
    <xf numFmtId="9" fontId="36" fillId="0" borderId="103" xfId="0" applyNumberFormat="1" applyFont="1" applyBorder="1" applyAlignment="1">
      <alignment horizontal="center" vertical="center" wrapText="1"/>
    </xf>
    <xf numFmtId="9" fontId="36" fillId="0" borderId="104" xfId="1" applyFont="1" applyFill="1" applyBorder="1" applyAlignment="1">
      <alignment horizontal="center" vertical="center" wrapText="1"/>
    </xf>
    <xf numFmtId="9" fontId="36" fillId="0" borderId="105" xfId="0" applyNumberFormat="1" applyFont="1" applyBorder="1" applyAlignment="1">
      <alignment horizontal="center" vertical="center" wrapText="1"/>
    </xf>
    <xf numFmtId="9" fontId="6" fillId="0" borderId="103" xfId="0" applyNumberFormat="1" applyFont="1" applyBorder="1" applyAlignment="1">
      <alignment horizontal="center" vertical="center" wrapText="1"/>
    </xf>
    <xf numFmtId="0" fontId="34" fillId="0" borderId="103" xfId="0" applyFont="1" applyBorder="1" applyAlignment="1">
      <alignment horizontal="left" vertical="top" wrapText="1"/>
    </xf>
    <xf numFmtId="0" fontId="36" fillId="0" borderId="103" xfId="0" applyFont="1" applyBorder="1" applyAlignment="1">
      <alignment horizontal="center" vertical="top" wrapText="1"/>
    </xf>
    <xf numFmtId="0" fontId="36" fillId="0" borderId="104" xfId="0" applyFont="1" applyBorder="1" applyAlignment="1">
      <alignment horizontal="center" vertical="center" wrapText="1"/>
    </xf>
    <xf numFmtId="0" fontId="37" fillId="0" borderId="103" xfId="0" applyFont="1" applyBorder="1" applyAlignment="1">
      <alignment horizontal="center" vertical="center" wrapText="1"/>
    </xf>
    <xf numFmtId="0" fontId="36" fillId="0" borderId="100" xfId="0" applyFont="1" applyBorder="1" applyAlignment="1">
      <alignment horizontal="center" vertical="center" wrapText="1"/>
    </xf>
    <xf numFmtId="9" fontId="36" fillId="0" borderId="76" xfId="0" applyNumberFormat="1" applyFont="1" applyBorder="1" applyAlignment="1">
      <alignment horizontal="center" vertical="center" wrapText="1"/>
    </xf>
    <xf numFmtId="9" fontId="36" fillId="0" borderId="103" xfId="1" applyFont="1" applyFill="1" applyBorder="1" applyAlignment="1">
      <alignment horizontal="center" vertical="center" wrapText="1"/>
    </xf>
    <xf numFmtId="9" fontId="36" fillId="0" borderId="104" xfId="1" applyFont="1" applyFill="1" applyBorder="1" applyAlignment="1">
      <alignment horizontal="center" vertical="center" wrapText="1"/>
    </xf>
    <xf numFmtId="9" fontId="36" fillId="0" borderId="105" xfId="1" applyFont="1" applyFill="1" applyBorder="1" applyAlignment="1">
      <alignment horizontal="center" vertical="center" wrapText="1"/>
    </xf>
    <xf numFmtId="9" fontId="36" fillId="0" borderId="76" xfId="1" applyFont="1" applyFill="1" applyBorder="1" applyAlignment="1">
      <alignment horizontal="center" vertical="center" wrapText="1"/>
    </xf>
    <xf numFmtId="0" fontId="36" fillId="0" borderId="103" xfId="0" applyFont="1" applyBorder="1" applyAlignment="1">
      <alignment horizontal="left" vertical="center" wrapText="1"/>
    </xf>
    <xf numFmtId="0" fontId="36" fillId="0" borderId="106" xfId="0" applyFont="1" applyBorder="1" applyAlignment="1">
      <alignment horizontal="justify" vertical="top" wrapText="1"/>
    </xf>
    <xf numFmtId="0" fontId="36" fillId="0" borderId="104" xfId="0" applyFont="1" applyBorder="1" applyAlignment="1">
      <alignment vertical="center" wrapText="1"/>
    </xf>
    <xf numFmtId="0" fontId="36" fillId="0" borderId="76" xfId="0" applyFont="1" applyBorder="1" applyAlignment="1">
      <alignment horizontal="center" vertical="center" wrapText="1"/>
    </xf>
    <xf numFmtId="0" fontId="37" fillId="0" borderId="100" xfId="0" applyFont="1" applyBorder="1" applyAlignment="1">
      <alignment horizontal="center" vertical="center" wrapText="1"/>
    </xf>
    <xf numFmtId="0" fontId="36" fillId="0" borderId="76" xfId="0" applyFont="1" applyBorder="1" applyAlignment="1">
      <alignment horizontal="justify" vertical="center" wrapText="1"/>
    </xf>
    <xf numFmtId="0" fontId="36" fillId="0" borderId="107" xfId="0" applyFont="1" applyBorder="1" applyAlignment="1">
      <alignment horizontal="justify" vertical="top"/>
    </xf>
    <xf numFmtId="0" fontId="0" fillId="0" borderId="108" xfId="0" applyBorder="1" applyAlignment="1">
      <alignment vertical="center"/>
    </xf>
    <xf numFmtId="0" fontId="37" fillId="0" borderId="76" xfId="0" applyFont="1" applyBorder="1" applyAlignment="1">
      <alignment horizontal="center" vertical="center" wrapText="1"/>
    </xf>
    <xf numFmtId="9" fontId="36" fillId="0" borderId="76" xfId="0" applyNumberFormat="1" applyFont="1" applyBorder="1" applyAlignment="1">
      <alignment horizontal="center" vertical="center" wrapText="1"/>
    </xf>
    <xf numFmtId="9" fontId="36" fillId="0" borderId="108" xfId="0" applyNumberFormat="1" applyFont="1" applyBorder="1" applyAlignment="1">
      <alignment horizontal="center" vertical="center" wrapText="1"/>
    </xf>
    <xf numFmtId="9" fontId="36" fillId="0" borderId="109" xfId="0" applyNumberFormat="1" applyFont="1" applyBorder="1" applyAlignment="1">
      <alignment horizontal="center" vertical="center" wrapText="1"/>
    </xf>
    <xf numFmtId="164" fontId="30" fillId="0" borderId="76" xfId="0" applyNumberFormat="1" applyFont="1" applyBorder="1" applyAlignment="1">
      <alignment horizontal="center" vertical="center"/>
    </xf>
    <xf numFmtId="9" fontId="30" fillId="0" borderId="100" xfId="0" applyNumberFormat="1" applyFont="1" applyBorder="1" applyAlignment="1">
      <alignment horizontal="center" vertical="center"/>
    </xf>
    <xf numFmtId="9" fontId="6" fillId="0" borderId="76" xfId="0" applyNumberFormat="1" applyFont="1" applyBorder="1" applyAlignment="1">
      <alignment horizontal="center" vertical="center" wrapText="1"/>
    </xf>
    <xf numFmtId="0" fontId="36" fillId="0" borderId="76" xfId="0" applyFont="1" applyBorder="1" applyAlignment="1">
      <alignment horizontal="justify" vertical="center" wrapText="1"/>
    </xf>
    <xf numFmtId="0" fontId="6" fillId="0" borderId="76" xfId="0" applyFont="1" applyBorder="1" applyAlignment="1">
      <alignment horizontal="justify" vertical="top" wrapText="1"/>
    </xf>
    <xf numFmtId="0" fontId="6" fillId="0" borderId="108" xfId="0" applyFont="1" applyBorder="1" applyAlignment="1">
      <alignment horizontal="justify" vertical="top" wrapText="1"/>
    </xf>
    <xf numFmtId="9" fontId="30" fillId="0" borderId="110" xfId="0" applyNumberFormat="1" applyFont="1" applyBorder="1" applyAlignment="1">
      <alignment horizontal="center" vertical="center"/>
    </xf>
    <xf numFmtId="0" fontId="6" fillId="0" borderId="76" xfId="0" applyFont="1" applyBorder="1" applyAlignment="1">
      <alignment horizontal="justify" vertical="top"/>
    </xf>
    <xf numFmtId="0" fontId="6" fillId="0" borderId="108" xfId="0" applyFont="1" applyBorder="1" applyAlignment="1">
      <alignment horizontal="justify" vertical="top"/>
    </xf>
    <xf numFmtId="9" fontId="30" fillId="0" borderId="103" xfId="0" applyNumberFormat="1" applyFont="1" applyBorder="1" applyAlignment="1">
      <alignment horizontal="center" vertical="center"/>
    </xf>
    <xf numFmtId="0" fontId="37" fillId="0" borderId="76" xfId="0" applyFont="1" applyBorder="1" applyAlignment="1">
      <alignment horizontal="center" vertical="center" wrapText="1"/>
    </xf>
    <xf numFmtId="9" fontId="36" fillId="0" borderId="108" xfId="1" applyFont="1" applyFill="1" applyBorder="1" applyAlignment="1">
      <alignment horizontal="center" vertical="center" wrapText="1"/>
    </xf>
    <xf numFmtId="9" fontId="36" fillId="0" borderId="109" xfId="1" applyFont="1" applyFill="1" applyBorder="1" applyAlignment="1">
      <alignment horizontal="center" vertical="center" wrapText="1"/>
    </xf>
    <xf numFmtId="0" fontId="36" fillId="0" borderId="76" xfId="0" applyFont="1" applyBorder="1" applyAlignment="1">
      <alignment horizontal="justify" vertical="top" wrapText="1"/>
    </xf>
    <xf numFmtId="0" fontId="36" fillId="0" borderId="108" xfId="0" applyFont="1" applyBorder="1" applyAlignment="1">
      <alignment horizontal="center" vertical="center" wrapText="1"/>
    </xf>
    <xf numFmtId="9" fontId="36" fillId="0" borderId="108" xfId="0" applyNumberFormat="1" applyFont="1" applyBorder="1" applyAlignment="1">
      <alignment horizontal="center" vertical="center" wrapText="1"/>
    </xf>
    <xf numFmtId="9" fontId="6" fillId="0" borderId="76" xfId="0" applyNumberFormat="1" applyFont="1" applyBorder="1" applyAlignment="1">
      <alignment horizontal="center" vertical="center" wrapText="1"/>
    </xf>
    <xf numFmtId="0" fontId="34" fillId="0" borderId="76" xfId="0" applyFont="1" applyBorder="1" applyAlignment="1">
      <alignment horizontal="justify" vertical="center" wrapText="1"/>
    </xf>
    <xf numFmtId="0" fontId="30" fillId="0" borderId="76" xfId="0" applyFont="1" applyBorder="1" applyAlignment="1">
      <alignment horizontal="justify" vertical="top" wrapText="1"/>
    </xf>
    <xf numFmtId="0" fontId="36" fillId="0" borderId="108" xfId="0" applyFont="1" applyBorder="1" applyAlignment="1">
      <alignment horizontal="justify" vertical="center" wrapText="1"/>
    </xf>
    <xf numFmtId="0" fontId="36" fillId="0" borderId="111" xfId="0" applyFont="1" applyBorder="1" applyAlignment="1">
      <alignment vertical="center" wrapText="1"/>
    </xf>
    <xf numFmtId="0" fontId="36" fillId="0" borderId="104"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88" xfId="0" applyFont="1" applyBorder="1" applyAlignment="1">
      <alignment horizontal="center" vertical="center" wrapText="1"/>
    </xf>
    <xf numFmtId="0" fontId="37" fillId="0" borderId="93" xfId="0" applyFont="1" applyBorder="1" applyAlignment="1">
      <alignment horizontal="center" vertical="center" wrapText="1"/>
    </xf>
    <xf numFmtId="0" fontId="37" fillId="0" borderId="89" xfId="0" applyFont="1" applyBorder="1" applyAlignment="1">
      <alignment horizontal="center" vertical="center"/>
    </xf>
    <xf numFmtId="0" fontId="37" fillId="0" borderId="89" xfId="0" applyFont="1" applyBorder="1" applyAlignment="1">
      <alignment horizontal="center" vertical="center" wrapText="1"/>
    </xf>
    <xf numFmtId="0" fontId="37" fillId="0" borderId="89" xfId="0" applyFont="1" applyBorder="1" applyAlignment="1">
      <alignment vertical="center" wrapText="1"/>
    </xf>
    <xf numFmtId="9" fontId="37" fillId="0" borderId="89" xfId="1" applyFont="1" applyFill="1" applyBorder="1" applyAlignment="1">
      <alignment horizontal="center" vertical="center" wrapText="1"/>
    </xf>
    <xf numFmtId="9" fontId="37" fillId="0" borderId="93" xfId="0" applyNumberFormat="1" applyFont="1" applyBorder="1" applyAlignment="1">
      <alignment horizontal="center" vertical="center" wrapText="1"/>
    </xf>
    <xf numFmtId="9" fontId="37" fillId="0" borderId="89" xfId="0" applyNumberFormat="1" applyFont="1" applyBorder="1" applyAlignment="1">
      <alignment horizontal="center" vertical="center" wrapText="1"/>
    </xf>
    <xf numFmtId="9" fontId="37" fillId="0" borderId="93" xfId="1" applyFont="1" applyFill="1" applyBorder="1" applyAlignment="1">
      <alignment horizontal="center" vertical="center" wrapText="1"/>
    </xf>
    <xf numFmtId="9" fontId="36" fillId="0" borderId="93" xfId="1" applyFont="1" applyFill="1" applyBorder="1" applyAlignment="1">
      <alignment horizontal="center" vertical="center" wrapText="1"/>
    </xf>
    <xf numFmtId="9" fontId="36" fillId="0" borderId="94" xfId="1" applyFont="1" applyFill="1" applyBorder="1" applyAlignment="1">
      <alignment horizontal="center" vertical="center" wrapText="1"/>
    </xf>
    <xf numFmtId="0" fontId="34" fillId="7" borderId="11" xfId="0" applyFont="1" applyFill="1" applyBorder="1" applyAlignment="1">
      <alignment horizontal="center" vertical="center" wrapText="1"/>
    </xf>
    <xf numFmtId="9" fontId="36" fillId="0" borderId="91" xfId="1" applyFont="1" applyFill="1" applyBorder="1" applyAlignment="1">
      <alignment horizontal="center" vertical="center" wrapText="1"/>
    </xf>
    <xf numFmtId="9" fontId="36" fillId="0" borderId="89" xfId="1" applyFont="1" applyFill="1" applyBorder="1" applyAlignment="1">
      <alignment horizontal="center" vertical="center" wrapText="1"/>
    </xf>
    <xf numFmtId="9" fontId="36" fillId="0" borderId="89" xfId="0" applyNumberFormat="1" applyFont="1" applyBorder="1" applyAlignment="1">
      <alignment horizontal="center" vertical="center" wrapText="1"/>
    </xf>
    <xf numFmtId="0" fontId="36" fillId="0" borderId="112" xfId="0" applyFont="1" applyBorder="1" applyAlignment="1">
      <alignment vertical="center" wrapText="1"/>
    </xf>
    <xf numFmtId="0" fontId="36" fillId="0" borderId="113" xfId="0" applyFont="1" applyBorder="1" applyAlignment="1">
      <alignment horizontal="justify" vertical="top" wrapText="1"/>
    </xf>
    <xf numFmtId="0" fontId="36" fillId="0" borderId="94" xfId="0" applyFont="1" applyBorder="1" applyAlignment="1">
      <alignment horizontal="center" vertical="center" wrapText="1"/>
    </xf>
    <xf numFmtId="0" fontId="36" fillId="6" borderId="114" xfId="0" applyFont="1" applyFill="1" applyBorder="1" applyAlignment="1">
      <alignment vertical="center"/>
    </xf>
    <xf numFmtId="0" fontId="34" fillId="6" borderId="0" xfId="0" applyFont="1" applyFill="1" applyAlignment="1">
      <alignment vertical="center"/>
    </xf>
    <xf numFmtId="0" fontId="36" fillId="6" borderId="0" xfId="0" applyFont="1" applyFill="1" applyAlignment="1">
      <alignment vertical="center"/>
    </xf>
    <xf numFmtId="0" fontId="34" fillId="8" borderId="115" xfId="0" applyFont="1" applyFill="1" applyBorder="1" applyAlignment="1">
      <alignment horizontal="center" vertical="center"/>
    </xf>
    <xf numFmtId="0" fontId="0" fillId="8" borderId="116" xfId="0" applyFill="1" applyBorder="1"/>
    <xf numFmtId="0" fontId="34" fillId="8" borderId="116" xfId="0" applyFont="1" applyFill="1" applyBorder="1" applyAlignment="1">
      <alignment horizontal="center" vertical="center"/>
    </xf>
    <xf numFmtId="0" fontId="0" fillId="6" borderId="0" xfId="0" applyFill="1" applyAlignment="1">
      <alignment vertical="center"/>
    </xf>
    <xf numFmtId="0" fontId="34" fillId="9" borderId="72" xfId="0" applyFont="1" applyFill="1" applyBorder="1" applyAlignment="1">
      <alignment horizontal="center" vertical="center" wrapText="1"/>
    </xf>
    <xf numFmtId="0" fontId="0" fillId="6" borderId="73" xfId="0" applyFill="1" applyBorder="1"/>
    <xf numFmtId="0" fontId="34" fillId="9" borderId="74" xfId="0" applyFont="1" applyFill="1" applyBorder="1" applyAlignment="1">
      <alignment vertical="center" wrapText="1"/>
    </xf>
    <xf numFmtId="0" fontId="0" fillId="0" borderId="76" xfId="0" applyBorder="1"/>
    <xf numFmtId="0" fontId="34" fillId="9" borderId="76" xfId="0" applyFont="1" applyFill="1" applyBorder="1" applyAlignment="1">
      <alignment vertical="center" wrapText="1"/>
    </xf>
    <xf numFmtId="0" fontId="0" fillId="6" borderId="75" xfId="0" applyFill="1" applyBorder="1"/>
    <xf numFmtId="0" fontId="34" fillId="9" borderId="74" xfId="0" applyFont="1" applyFill="1" applyBorder="1" applyAlignment="1">
      <alignment horizontal="center" vertical="center" wrapText="1"/>
    </xf>
    <xf numFmtId="0" fontId="36" fillId="6" borderId="75" xfId="0" applyFont="1" applyFill="1" applyBorder="1" applyAlignment="1">
      <alignment horizontal="center" vertical="center" wrapText="1"/>
    </xf>
    <xf numFmtId="0" fontId="34" fillId="9" borderId="77" xfId="0" applyFont="1" applyFill="1" applyBorder="1" applyAlignment="1">
      <alignment horizontal="center" vertical="center" wrapText="1"/>
    </xf>
    <xf numFmtId="14" fontId="36" fillId="6" borderId="78" xfId="0" applyNumberFormat="1" applyFont="1" applyFill="1" applyBorder="1" applyAlignment="1">
      <alignment horizontal="center" vertical="center" wrapText="1"/>
    </xf>
    <xf numFmtId="0" fontId="34" fillId="9" borderId="77" xfId="0" applyFont="1" applyFill="1" applyBorder="1" applyAlignment="1">
      <alignment vertical="center" wrapText="1"/>
    </xf>
    <xf numFmtId="14" fontId="36" fillId="0" borderId="117" xfId="0" applyNumberFormat="1" applyFont="1" applyBorder="1" applyAlignment="1">
      <alignment horizontal="center" vertical="center"/>
    </xf>
    <xf numFmtId="0" fontId="34" fillId="9" borderId="117" xfId="0" applyFont="1" applyFill="1" applyBorder="1" applyAlignment="1">
      <alignment vertical="center" wrapText="1"/>
    </xf>
    <xf numFmtId="0" fontId="0" fillId="0" borderId="78" xfId="0" applyBorder="1"/>
    <xf numFmtId="0" fontId="0" fillId="0" borderId="117" xfId="0" applyBorder="1"/>
    <xf numFmtId="0" fontId="34" fillId="0" borderId="117" xfId="0" applyFont="1" applyBorder="1" applyAlignment="1">
      <alignment vertical="center" wrapText="1"/>
    </xf>
    <xf numFmtId="0" fontId="0" fillId="6" borderId="78" xfId="0" applyFill="1" applyBorder="1"/>
    <xf numFmtId="9" fontId="0" fillId="0" borderId="0" xfId="0" applyNumberFormat="1" applyAlignment="1">
      <alignment vertical="center"/>
    </xf>
    <xf numFmtId="9" fontId="0" fillId="0" borderId="0" xfId="1" applyFont="1" applyAlignment="1">
      <alignment vertical="center"/>
    </xf>
    <xf numFmtId="9" fontId="0" fillId="0" borderId="0" xfId="1" applyFont="1" applyFill="1" applyAlignment="1">
      <alignment vertical="center"/>
    </xf>
    <xf numFmtId="0" fontId="0" fillId="0" borderId="0" xfId="0" applyAlignment="1">
      <alignment vertical="center" wrapText="1"/>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5" xfId="0" applyFont="1" applyBorder="1" applyAlignment="1">
      <alignment horizontal="center" vertical="center"/>
    </xf>
    <xf numFmtId="0" fontId="4" fillId="0" borderId="118" xfId="0" applyFont="1" applyBorder="1" applyAlignment="1">
      <alignment horizontal="center"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5" fillId="0" borderId="119" xfId="0" applyFont="1" applyBorder="1" applyAlignment="1">
      <alignment horizontal="center" vertical="center"/>
    </xf>
    <xf numFmtId="0" fontId="5" fillId="0" borderId="5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7" xfId="0" applyFont="1" applyBorder="1" applyAlignment="1">
      <alignment horizontal="center" vertical="center"/>
    </xf>
    <xf numFmtId="0" fontId="5" fillId="0" borderId="122" xfId="0" applyFont="1" applyBorder="1" applyAlignment="1">
      <alignment horizontal="center" vertical="center"/>
    </xf>
    <xf numFmtId="0" fontId="6" fillId="0" borderId="54" xfId="0" applyFont="1" applyBorder="1" applyAlignment="1">
      <alignment horizontal="center" vertical="center"/>
    </xf>
    <xf numFmtId="0" fontId="6" fillId="0" borderId="0" xfId="0" applyFont="1" applyAlignment="1">
      <alignment horizontal="center" vertical="center"/>
    </xf>
    <xf numFmtId="0" fontId="6" fillId="0" borderId="49" xfId="0" applyFont="1" applyBorder="1" applyAlignment="1">
      <alignment horizontal="center" vertical="center"/>
    </xf>
    <xf numFmtId="14" fontId="8" fillId="0" borderId="8" xfId="0" applyNumberFormat="1" applyFont="1" applyBorder="1" applyAlignment="1">
      <alignment horizontal="left" vertical="center" wrapText="1"/>
    </xf>
    <xf numFmtId="14" fontId="8" fillId="0" borderId="9" xfId="0" applyNumberFormat="1" applyFont="1" applyBorder="1" applyAlignment="1">
      <alignment horizontal="left" vertical="center" wrapText="1"/>
    </xf>
    <xf numFmtId="0" fontId="8"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8" fillId="2" borderId="0" xfId="0" applyFont="1" applyFill="1" applyAlignment="1">
      <alignment horizontal="center" vertical="center" wrapText="1"/>
    </xf>
    <xf numFmtId="0" fontId="7" fillId="3" borderId="58"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8" fillId="0" borderId="3" xfId="0" applyFont="1" applyBorder="1" applyAlignment="1">
      <alignment horizontal="center" vertical="center" wrapText="1"/>
    </xf>
    <xf numFmtId="9" fontId="8" fillId="0" borderId="3" xfId="0" applyNumberFormat="1" applyFont="1" applyBorder="1" applyAlignment="1">
      <alignment horizontal="center" vertical="center" wrapText="1"/>
    </xf>
    <xf numFmtId="9" fontId="8" fillId="0" borderId="3" xfId="0" applyNumberFormat="1" applyFont="1" applyBorder="1" applyAlignment="1">
      <alignment horizontal="left" vertical="top" wrapText="1"/>
    </xf>
    <xf numFmtId="0" fontId="8" fillId="0" borderId="4" xfId="0" applyFont="1" applyBorder="1" applyAlignment="1">
      <alignment horizontal="center" vertical="center"/>
    </xf>
    <xf numFmtId="9" fontId="8" fillId="0" borderId="8" xfId="0" applyNumberFormat="1" applyFont="1" applyBorder="1" applyAlignment="1">
      <alignment horizontal="left" vertical="top" wrapText="1"/>
    </xf>
    <xf numFmtId="0" fontId="8" fillId="0" borderId="9" xfId="0" applyFont="1" applyBorder="1" applyAlignment="1">
      <alignment horizontal="center" vertical="center"/>
    </xf>
    <xf numFmtId="9" fontId="8" fillId="0" borderId="8" xfId="0" applyNumberFormat="1" applyFont="1" applyBorder="1" applyAlignment="1">
      <alignment vertical="top" wrapText="1"/>
    </xf>
    <xf numFmtId="0" fontId="8" fillId="0" borderId="8" xfId="0" applyFont="1" applyBorder="1" applyAlignment="1">
      <alignment horizontal="left" vertical="top" wrapText="1"/>
    </xf>
    <xf numFmtId="9" fontId="8" fillId="0" borderId="13" xfId="0" applyNumberFormat="1" applyFont="1" applyBorder="1" applyAlignment="1">
      <alignment horizontal="center" vertical="center" wrapText="1"/>
    </xf>
    <xf numFmtId="0" fontId="8" fillId="0" borderId="13" xfId="0" applyFont="1" applyBorder="1" applyAlignment="1">
      <alignment horizontal="left" vertical="top" wrapText="1"/>
    </xf>
    <xf numFmtId="0" fontId="8" fillId="0" borderId="13" xfId="0" applyFont="1" applyBorder="1" applyAlignment="1">
      <alignment vertical="center"/>
    </xf>
    <xf numFmtId="0" fontId="8" fillId="0" borderId="14" xfId="0" applyFont="1" applyBorder="1" applyAlignment="1">
      <alignment vertical="center"/>
    </xf>
    <xf numFmtId="0" fontId="10" fillId="4" borderId="121"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22" xfId="0" applyFont="1" applyFill="1" applyBorder="1" applyAlignment="1">
      <alignment horizontal="center" vertical="center"/>
    </xf>
    <xf numFmtId="0" fontId="7" fillId="5" borderId="25" xfId="0" applyFont="1" applyFill="1" applyBorder="1" applyAlignment="1">
      <alignment vertical="center" wrapText="1"/>
    </xf>
    <xf numFmtId="0" fontId="7" fillId="2" borderId="4" xfId="0" applyFont="1" applyFill="1" applyBorder="1" applyAlignment="1">
      <alignment horizontal="center" vertical="center" wrapText="1"/>
    </xf>
    <xf numFmtId="0" fontId="7" fillId="0" borderId="20" xfId="0" applyFont="1" applyBorder="1" applyAlignment="1">
      <alignment vertical="center" wrapText="1"/>
    </xf>
    <xf numFmtId="0" fontId="7" fillId="5" borderId="20" xfId="0" applyFont="1" applyFill="1" applyBorder="1" applyAlignment="1">
      <alignment vertical="center" wrapText="1"/>
    </xf>
    <xf numFmtId="0" fontId="7" fillId="2" borderId="9" xfId="0" applyFont="1" applyFill="1" applyBorder="1" applyAlignment="1">
      <alignment horizontal="center" vertical="center" wrapText="1"/>
    </xf>
    <xf numFmtId="14" fontId="7" fillId="0" borderId="13" xfId="0" applyNumberFormat="1" applyFont="1" applyBorder="1" applyAlignment="1">
      <alignment horizontal="center" vertical="center" wrapText="1"/>
    </xf>
    <xf numFmtId="14" fontId="7" fillId="0" borderId="22" xfId="0" applyNumberFormat="1" applyFont="1" applyBorder="1" applyAlignment="1">
      <alignment vertical="center" wrapText="1"/>
    </xf>
    <xf numFmtId="0" fontId="7" fillId="5" borderId="22" xfId="0" applyFont="1" applyFill="1" applyBorder="1" applyAlignment="1">
      <alignment vertical="center" wrapText="1"/>
    </xf>
    <xf numFmtId="14" fontId="10" fillId="0" borderId="22"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7" fillId="2" borderId="14" xfId="0" applyFont="1" applyFill="1" applyBorder="1" applyAlignment="1">
      <alignment horizontal="center" vertical="center" wrapText="1"/>
    </xf>
    <xf numFmtId="14" fontId="7" fillId="0" borderId="19" xfId="0" applyNumberFormat="1" applyFont="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6" fillId="0" borderId="37" xfId="0" applyFont="1" applyBorder="1" applyAlignment="1">
      <alignment horizontal="center" vertical="center" wrapText="1"/>
    </xf>
    <xf numFmtId="0" fontId="40" fillId="0" borderId="37" xfId="0" applyFont="1" applyBorder="1" applyAlignment="1">
      <alignment horizontal="center" vertical="center" wrapText="1"/>
    </xf>
    <xf numFmtId="0" fontId="6" fillId="0" borderId="8" xfId="0" applyFont="1" applyBorder="1" applyAlignment="1">
      <alignment horizontal="justify" vertical="center" wrapText="1"/>
    </xf>
    <xf numFmtId="49" fontId="8" fillId="0" borderId="8"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1" fillId="0" borderId="8" xfId="1" applyBorder="1" applyAlignment="1">
      <alignment horizontal="center" vertical="center" wrapText="1"/>
    </xf>
    <xf numFmtId="9" fontId="6" fillId="0" borderId="19" xfId="1" applyFont="1" applyBorder="1" applyAlignment="1">
      <alignment horizontal="center" vertical="center" wrapText="1"/>
    </xf>
    <xf numFmtId="9" fontId="8" fillId="0" borderId="31" xfId="1" applyFont="1" applyFill="1" applyBorder="1" applyAlignment="1">
      <alignment horizontal="center" vertical="center" wrapText="1"/>
    </xf>
    <xf numFmtId="0" fontId="8" fillId="0" borderId="29" xfId="0" applyFont="1" applyBorder="1" applyAlignment="1">
      <alignment horizontal="justify" vertical="top" wrapText="1"/>
    </xf>
    <xf numFmtId="0" fontId="6" fillId="0" borderId="30" xfId="0" applyFont="1" applyBorder="1" applyAlignment="1">
      <alignment horizontal="center" vertical="center" wrapText="1"/>
    </xf>
    <xf numFmtId="49" fontId="8" fillId="0" borderId="8" xfId="0" applyNumberFormat="1" applyFont="1" applyBorder="1" applyAlignment="1">
      <alignment horizontal="left" vertical="center" wrapText="1"/>
    </xf>
    <xf numFmtId="0" fontId="40" fillId="0" borderId="30" xfId="0" applyFont="1" applyBorder="1" applyAlignment="1">
      <alignment horizontal="center" vertical="center" wrapText="1"/>
    </xf>
    <xf numFmtId="9" fontId="24" fillId="0" borderId="8" xfId="1" applyFont="1" applyBorder="1" applyAlignment="1">
      <alignment horizontal="center" vertical="center" wrapText="1"/>
    </xf>
    <xf numFmtId="49" fontId="8" fillId="0" borderId="8" xfId="0" applyNumberFormat="1" applyFont="1" applyBorder="1" applyAlignment="1">
      <alignment vertical="center" wrapText="1"/>
    </xf>
    <xf numFmtId="0" fontId="6" fillId="0" borderId="8" xfId="3" applyFont="1" applyBorder="1" applyAlignment="1">
      <alignment horizontal="center" vertical="center" wrapText="1"/>
    </xf>
    <xf numFmtId="49" fontId="6" fillId="0" borderId="8" xfId="0" applyNumberFormat="1" applyFont="1" applyBorder="1" applyAlignment="1">
      <alignment horizontal="center" vertical="center" wrapText="1"/>
    </xf>
    <xf numFmtId="9" fontId="13" fillId="0" borderId="8" xfId="1" applyFont="1" applyBorder="1" applyAlignment="1">
      <alignment horizontal="center" vertical="center" wrapText="1"/>
    </xf>
    <xf numFmtId="0" fontId="41" fillId="0" borderId="8" xfId="0" applyFont="1" applyBorder="1" applyAlignment="1">
      <alignment vertical="center" wrapText="1"/>
    </xf>
    <xf numFmtId="0" fontId="41" fillId="0" borderId="8" xfId="4" applyFont="1" applyBorder="1" applyAlignment="1">
      <alignment vertical="center" wrapText="1"/>
    </xf>
    <xf numFmtId="0" fontId="40" fillId="10" borderId="30" xfId="0" applyFont="1" applyFill="1" applyBorder="1" applyAlignment="1">
      <alignment horizontal="center" vertical="center" wrapText="1"/>
    </xf>
    <xf numFmtId="9" fontId="24" fillId="0" borderId="8" xfId="1" applyFont="1" applyFill="1" applyBorder="1" applyAlignment="1">
      <alignment horizontal="center" vertical="center" wrapText="1"/>
    </xf>
    <xf numFmtId="9" fontId="6" fillId="0" borderId="19" xfId="1" applyFont="1" applyFill="1" applyBorder="1" applyAlignment="1">
      <alignment horizontal="center" vertical="center" wrapText="1"/>
    </xf>
    <xf numFmtId="0" fontId="7" fillId="10" borderId="6" xfId="0" applyFont="1" applyFill="1" applyBorder="1" applyAlignment="1">
      <alignment horizontal="center" vertical="center" wrapText="1"/>
    </xf>
    <xf numFmtId="0" fontId="6" fillId="0" borderId="29" xfId="0" applyFont="1" applyBorder="1" applyAlignment="1">
      <alignment horizontal="justify" vertical="top" wrapText="1"/>
    </xf>
    <xf numFmtId="0" fontId="0" fillId="0" borderId="8" xfId="0" applyBorder="1" applyAlignment="1">
      <alignment vertical="center"/>
    </xf>
    <xf numFmtId="49" fontId="8" fillId="0" borderId="37" xfId="0" applyNumberFormat="1" applyFont="1" applyBorder="1" applyAlignment="1">
      <alignment horizontal="justify" vertical="center" wrapText="1"/>
    </xf>
    <xf numFmtId="0" fontId="40" fillId="0" borderId="26" xfId="0" applyFont="1" applyBorder="1" applyAlignment="1">
      <alignment horizontal="center" vertical="center" wrapText="1"/>
    </xf>
    <xf numFmtId="49" fontId="8" fillId="0" borderId="37" xfId="0" applyNumberFormat="1" applyFont="1" applyBorder="1" applyAlignment="1">
      <alignment horizontal="center" vertical="center" wrapText="1"/>
    </xf>
    <xf numFmtId="0" fontId="6" fillId="0" borderId="37" xfId="3" applyFont="1" applyBorder="1" applyAlignment="1">
      <alignment horizontal="center" vertical="center" wrapText="1"/>
    </xf>
    <xf numFmtId="9" fontId="24" fillId="0" borderId="37" xfId="1" applyFont="1" applyBorder="1" applyAlignment="1">
      <alignment horizontal="center" vertical="center" wrapText="1"/>
    </xf>
    <xf numFmtId="9" fontId="8" fillId="0" borderId="34" xfId="1" applyFont="1" applyFill="1" applyBorder="1" applyAlignment="1">
      <alignment horizontal="center" vertical="center" wrapText="1"/>
    </xf>
    <xf numFmtId="0" fontId="6" fillId="0" borderId="29" xfId="0" applyFont="1" applyBorder="1" applyAlignment="1">
      <alignment horizontal="left" vertical="top"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4" xfId="0" applyFont="1" applyBorder="1" applyAlignment="1">
      <alignment horizontal="center" vertical="center" wrapText="1"/>
    </xf>
    <xf numFmtId="14" fontId="7" fillId="0" borderId="21" xfId="0" applyNumberFormat="1" applyFont="1" applyBorder="1" applyAlignment="1">
      <alignment horizontal="center" vertical="center" wrapText="1"/>
    </xf>
    <xf numFmtId="14" fontId="7" fillId="0" borderId="22" xfId="0" applyNumberFormat="1" applyFont="1" applyBorder="1" applyAlignment="1">
      <alignment horizontal="center" vertical="center" wrapText="1"/>
    </xf>
    <xf numFmtId="14" fontId="7" fillId="0" borderId="15"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9" fillId="0" borderId="3" xfId="0" applyFont="1" applyBorder="1" applyAlignment="1">
      <alignment vertical="center" wrapText="1"/>
    </xf>
    <xf numFmtId="9" fontId="8"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9" fontId="8" fillId="0" borderId="4"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9" fontId="8" fillId="0" borderId="24" xfId="0" applyNumberFormat="1" applyFont="1" applyBorder="1" applyAlignment="1">
      <alignment horizontal="center" vertical="center" wrapText="1"/>
    </xf>
    <xf numFmtId="0" fontId="8" fillId="0" borderId="3" xfId="0" applyFont="1" applyBorder="1" applyAlignment="1">
      <alignment horizontal="center" vertical="top" wrapText="1"/>
    </xf>
    <xf numFmtId="0" fontId="0" fillId="0" borderId="49" xfId="0" applyBorder="1"/>
    <xf numFmtId="0" fontId="6" fillId="0" borderId="4" xfId="0" applyFont="1" applyBorder="1" applyAlignment="1">
      <alignment vertical="center"/>
    </xf>
    <xf numFmtId="9" fontId="8" fillId="0" borderId="32"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8" fillId="0" borderId="13" xfId="0" applyFont="1" applyBorder="1" applyAlignment="1">
      <alignment vertical="center" wrapText="1"/>
    </xf>
    <xf numFmtId="9" fontId="8" fillId="0" borderId="26" xfId="0" applyNumberFormat="1" applyFont="1" applyBorder="1" applyAlignment="1">
      <alignment horizontal="center" vertical="center" wrapText="1"/>
    </xf>
    <xf numFmtId="9" fontId="8" fillId="0" borderId="60" xfId="0" applyNumberFormat="1" applyFont="1" applyBorder="1" applyAlignment="1">
      <alignment horizontal="center" vertical="center" wrapText="1"/>
    </xf>
    <xf numFmtId="15" fontId="7" fillId="2" borderId="13" xfId="0" applyNumberFormat="1" applyFont="1" applyFill="1" applyBorder="1" applyAlignment="1">
      <alignment horizontal="center" vertical="center" wrapText="1"/>
    </xf>
    <xf numFmtId="15" fontId="6" fillId="0" borderId="13" xfId="0" applyNumberFormat="1"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24" fillId="0" borderId="6" xfId="0" applyFont="1" applyBorder="1" applyAlignment="1">
      <alignment horizontal="center" vertical="center"/>
    </xf>
    <xf numFmtId="0" fontId="21" fillId="2" borderId="10" xfId="0" applyFont="1" applyFill="1" applyBorder="1" applyAlignment="1">
      <alignment vertical="center" wrapText="1"/>
    </xf>
    <xf numFmtId="0" fontId="24" fillId="0" borderId="11" xfId="0" applyFont="1" applyBorder="1" applyAlignment="1">
      <alignment horizontal="center" vertical="center"/>
    </xf>
    <xf numFmtId="0" fontId="8" fillId="0" borderId="8" xfId="0" applyFont="1" applyBorder="1" applyAlignment="1">
      <alignment horizontal="center" vertical="center" wrapText="1" readingOrder="1"/>
    </xf>
    <xf numFmtId="0" fontId="8" fillId="0" borderId="29" xfId="0" applyFont="1" applyBorder="1" applyAlignment="1">
      <alignment horizontal="justify" vertical="center" wrapText="1"/>
    </xf>
    <xf numFmtId="0" fontId="8" fillId="0" borderId="29" xfId="0" applyFont="1" applyBorder="1" applyAlignment="1">
      <alignment vertical="center"/>
    </xf>
    <xf numFmtId="0" fontId="8" fillId="0" borderId="32" xfId="0" applyFont="1" applyBorder="1" applyAlignment="1">
      <alignment vertical="center"/>
    </xf>
    <xf numFmtId="0" fontId="8" fillId="0" borderId="8" xfId="0" applyFont="1" applyBorder="1" applyAlignment="1">
      <alignment horizontal="justify" vertical="center" wrapText="1" readingOrder="1"/>
    </xf>
    <xf numFmtId="0" fontId="8" fillId="0" borderId="13" xfId="0" applyFont="1" applyBorder="1" applyAlignment="1">
      <alignment horizontal="center" vertical="center" wrapText="1" readingOrder="1"/>
    </xf>
    <xf numFmtId="0" fontId="8" fillId="0" borderId="13" xfId="0" applyFont="1" applyBorder="1" applyAlignment="1">
      <alignment horizontal="justify" vertical="center" wrapText="1" readingOrder="1"/>
    </xf>
    <xf numFmtId="0" fontId="8" fillId="0" borderId="26" xfId="0" applyFont="1" applyBorder="1" applyAlignment="1">
      <alignment horizontal="justify" vertical="top" wrapText="1"/>
    </xf>
    <xf numFmtId="0" fontId="7" fillId="4" borderId="16"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39" xfId="0" applyFont="1" applyFill="1" applyBorder="1" applyAlignment="1">
      <alignment horizontal="center" vertical="center"/>
    </xf>
    <xf numFmtId="0" fontId="24" fillId="2" borderId="0" xfId="0" applyFont="1" applyFill="1" applyAlignment="1">
      <alignment vertical="center"/>
    </xf>
    <xf numFmtId="0" fontId="8" fillId="2" borderId="9" xfId="0" applyFont="1" applyFill="1" applyBorder="1" applyAlignment="1">
      <alignment horizontal="center" vertical="center" wrapText="1"/>
    </xf>
    <xf numFmtId="14" fontId="8" fillId="2" borderId="13"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14" fontId="8" fillId="0" borderId="13"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2" borderId="8" xfId="0" applyFont="1" applyFill="1" applyBorder="1" applyAlignment="1">
      <alignment horizontal="center" vertical="center" wrapText="1"/>
    </xf>
    <xf numFmtId="14" fontId="5" fillId="0" borderId="19" xfId="0" applyNumberFormat="1" applyFont="1" applyBorder="1" applyAlignment="1">
      <alignment horizontal="left" vertical="center" wrapText="1"/>
    </xf>
    <xf numFmtId="0" fontId="5" fillId="0" borderId="20" xfId="0" applyFont="1" applyBorder="1" applyAlignment="1">
      <alignment horizontal="left" vertical="center" wrapText="1"/>
    </xf>
    <xf numFmtId="0" fontId="5" fillId="0" borderId="10" xfId="0" applyFont="1" applyBorder="1" applyAlignment="1">
      <alignment horizontal="left" vertical="center" wrapText="1"/>
    </xf>
    <xf numFmtId="0" fontId="7" fillId="2" borderId="8" xfId="0" applyFont="1" applyFill="1" applyBorder="1" applyAlignment="1">
      <alignment horizontal="center" vertical="center" wrapText="1"/>
    </xf>
    <xf numFmtId="0" fontId="20" fillId="2" borderId="0" xfId="0" applyFont="1" applyFill="1" applyAlignment="1">
      <alignment horizontal="center" vertical="center" wrapText="1"/>
    </xf>
    <xf numFmtId="0" fontId="8" fillId="2" borderId="3" xfId="0" applyFont="1" applyFill="1" applyBorder="1" applyAlignment="1">
      <alignment horizontal="center" vertical="center" wrapText="1"/>
    </xf>
    <xf numFmtId="9" fontId="6" fillId="0" borderId="3" xfId="0" applyNumberFormat="1" applyFont="1" applyBorder="1" applyAlignment="1">
      <alignment horizontal="center" vertical="center" wrapText="1"/>
    </xf>
    <xf numFmtId="0" fontId="43" fillId="2" borderId="3" xfId="0" applyFont="1" applyFill="1" applyBorder="1" applyAlignment="1">
      <alignment horizontal="justify" vertical="top" wrapText="1"/>
    </xf>
    <xf numFmtId="0" fontId="6" fillId="0" borderId="3" xfId="0" applyFont="1" applyBorder="1" applyAlignment="1">
      <alignment vertical="center"/>
    </xf>
    <xf numFmtId="9" fontId="8" fillId="0" borderId="9" xfId="0" applyNumberFormat="1" applyFont="1" applyBorder="1" applyAlignment="1">
      <alignment horizontal="center" vertical="center" wrapText="1"/>
    </xf>
    <xf numFmtId="9" fontId="6" fillId="0" borderId="29" xfId="0" applyNumberFormat="1" applyFont="1" applyBorder="1" applyAlignment="1">
      <alignment horizontal="center" vertical="center" wrapText="1"/>
    </xf>
    <xf numFmtId="0" fontId="43" fillId="2" borderId="29" xfId="0" applyFont="1" applyFill="1" applyBorder="1" applyAlignment="1">
      <alignment horizontal="justify" vertical="top" wrapText="1"/>
    </xf>
    <xf numFmtId="9" fontId="8" fillId="2" borderId="9" xfId="0" applyNumberFormat="1" applyFont="1" applyFill="1" applyBorder="1" applyAlignment="1">
      <alignment horizontal="center" vertical="center" wrapText="1"/>
    </xf>
    <xf numFmtId="0" fontId="43" fillId="2" borderId="8" xfId="0" applyFont="1" applyFill="1" applyBorder="1" applyAlignment="1">
      <alignment horizontal="justify" vertical="center" wrapText="1"/>
    </xf>
    <xf numFmtId="0" fontId="9" fillId="2" borderId="9" xfId="0" applyFont="1" applyFill="1" applyBorder="1" applyAlignment="1">
      <alignment vertical="center" wrapText="1"/>
    </xf>
    <xf numFmtId="0" fontId="44" fillId="2" borderId="8" xfId="0" applyFont="1" applyFill="1" applyBorder="1" applyAlignment="1">
      <alignment horizontal="justify" vertical="center" wrapText="1"/>
    </xf>
    <xf numFmtId="0" fontId="6" fillId="0" borderId="8" xfId="0" applyFont="1" applyBorder="1" applyAlignment="1">
      <alignment vertical="center" wrapText="1"/>
    </xf>
    <xf numFmtId="0" fontId="43" fillId="2" borderId="8" xfId="0" applyFont="1" applyFill="1" applyBorder="1" applyAlignment="1">
      <alignment horizontal="justify" vertical="top" wrapText="1"/>
    </xf>
    <xf numFmtId="0" fontId="8" fillId="2" borderId="37" xfId="0" applyFont="1" applyFill="1" applyBorder="1" applyAlignment="1">
      <alignment vertical="center" wrapText="1"/>
    </xf>
    <xf numFmtId="0" fontId="8" fillId="0" borderId="53" xfId="0" applyFont="1" applyBorder="1" applyAlignment="1">
      <alignment vertical="center" wrapText="1"/>
    </xf>
    <xf numFmtId="0" fontId="6" fillId="2" borderId="13" xfId="0" applyFont="1" applyFill="1" applyBorder="1" applyAlignment="1">
      <alignment horizontal="center" vertical="center" wrapText="1"/>
    </xf>
    <xf numFmtId="9" fontId="8" fillId="0" borderId="14" xfId="0" applyNumberFormat="1" applyFont="1" applyBorder="1" applyAlignment="1">
      <alignment horizontal="center" vertical="center" wrapText="1"/>
    </xf>
    <xf numFmtId="9" fontId="6" fillId="0" borderId="26" xfId="0" applyNumberFormat="1" applyFont="1" applyBorder="1" applyAlignment="1">
      <alignment horizontal="center" vertical="center" wrapText="1"/>
    </xf>
    <xf numFmtId="0" fontId="43" fillId="2" borderId="13" xfId="0" applyFont="1" applyFill="1" applyBorder="1" applyAlignment="1">
      <alignment horizontal="justify" vertical="top" wrapText="1"/>
    </xf>
    <xf numFmtId="0" fontId="6" fillId="0" borderId="13" xfId="0" applyFont="1" applyBorder="1" applyAlignment="1">
      <alignment vertical="center" wrapText="1"/>
    </xf>
    <xf numFmtId="0" fontId="20" fillId="5" borderId="3" xfId="0" applyFont="1" applyFill="1" applyBorder="1" applyAlignment="1">
      <alignment vertical="center" wrapText="1"/>
    </xf>
    <xf numFmtId="0" fontId="20" fillId="5" borderId="8" xfId="0" applyFont="1" applyFill="1" applyBorder="1" applyAlignment="1">
      <alignment vertical="center" wrapText="1"/>
    </xf>
    <xf numFmtId="14" fontId="6" fillId="0" borderId="21" xfId="0" applyNumberFormat="1" applyFont="1" applyBorder="1" applyAlignment="1">
      <alignment horizontal="center" vertical="center"/>
    </xf>
    <xf numFmtId="0" fontId="20" fillId="5" borderId="13" xfId="0" applyFont="1" applyFill="1" applyBorder="1" applyAlignment="1">
      <alignment vertical="center" wrapText="1"/>
    </xf>
    <xf numFmtId="14" fontId="0" fillId="0" borderId="0" xfId="0" applyNumberFormat="1" applyAlignment="1">
      <alignment vertical="center"/>
    </xf>
    <xf numFmtId="0" fontId="48" fillId="0" borderId="0" xfId="0" applyFont="1" applyAlignment="1">
      <alignment vertical="center"/>
    </xf>
    <xf numFmtId="9" fontId="13" fillId="0" borderId="0" xfId="1" applyFont="1" applyAlignment="1">
      <alignment vertical="center"/>
    </xf>
    <xf numFmtId="0" fontId="0" fillId="0" borderId="17" xfId="0" applyBorder="1" applyAlignment="1">
      <alignment horizontal="center" vertical="center"/>
    </xf>
    <xf numFmtId="0" fontId="3" fillId="2" borderId="5" xfId="0" applyFont="1" applyFill="1" applyBorder="1" applyAlignment="1">
      <alignment vertical="center" wrapText="1"/>
    </xf>
    <xf numFmtId="0" fontId="3" fillId="2" borderId="15" xfId="0" applyFont="1" applyFill="1" applyBorder="1" applyAlignment="1">
      <alignment vertical="center" wrapText="1"/>
    </xf>
    <xf numFmtId="0" fontId="7" fillId="0" borderId="4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0" xfId="0" applyFont="1" applyAlignment="1">
      <alignment vertical="center" wrapText="1"/>
    </xf>
    <xf numFmtId="15" fontId="7" fillId="3" borderId="43" xfId="0" applyNumberFormat="1" applyFont="1" applyFill="1" applyBorder="1" applyAlignment="1">
      <alignment horizontal="center" vertical="center" wrapText="1"/>
    </xf>
    <xf numFmtId="15" fontId="7" fillId="3" borderId="5" xfId="0" applyNumberFormat="1"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3" xfId="0" applyFont="1" applyFill="1" applyBorder="1" applyAlignment="1">
      <alignment horizontal="center" vertical="center" wrapText="1"/>
    </xf>
    <xf numFmtId="9" fontId="8" fillId="0" borderId="3" xfId="1" applyFont="1" applyFill="1" applyBorder="1" applyAlignment="1">
      <alignment horizontal="center" vertical="center" wrapText="1"/>
    </xf>
    <xf numFmtId="9" fontId="8" fillId="0" borderId="2" xfId="1" applyFont="1" applyFill="1" applyBorder="1" applyAlignment="1">
      <alignment horizontal="center" vertical="center" wrapText="1"/>
    </xf>
    <xf numFmtId="9" fontId="8" fillId="0" borderId="24" xfId="1" applyFont="1" applyFill="1" applyBorder="1" applyAlignment="1">
      <alignment horizontal="center" vertical="center" wrapText="1"/>
    </xf>
    <xf numFmtId="0" fontId="8" fillId="0" borderId="3" xfId="0" applyFont="1" applyBorder="1" applyAlignment="1">
      <alignment vertical="top"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9" fontId="8" fillId="0" borderId="19" xfId="1" applyFont="1" applyFill="1" applyBorder="1" applyAlignment="1">
      <alignment horizontal="center" vertical="center" wrapText="1"/>
    </xf>
    <xf numFmtId="0" fontId="6" fillId="0" borderId="9" xfId="0" applyFont="1" applyBorder="1" applyAlignment="1">
      <alignment horizontal="center" vertical="center" wrapText="1"/>
    </xf>
    <xf numFmtId="0" fontId="7" fillId="0" borderId="29" xfId="0" applyFont="1" applyBorder="1" applyAlignment="1">
      <alignment vertical="center" wrapText="1"/>
    </xf>
    <xf numFmtId="0" fontId="6" fillId="0" borderId="29" xfId="0" applyFont="1" applyBorder="1" applyAlignment="1">
      <alignment horizontal="left" vertical="center" wrapText="1"/>
    </xf>
    <xf numFmtId="0" fontId="8" fillId="0" borderId="29" xfId="0" applyFont="1" applyBorder="1" applyAlignment="1">
      <alignment vertical="top" wrapText="1"/>
    </xf>
    <xf numFmtId="0" fontId="6" fillId="0" borderId="3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3" xfId="0" applyFont="1" applyBorder="1" applyAlignment="1">
      <alignment vertical="top" wrapText="1"/>
    </xf>
    <xf numFmtId="0" fontId="6" fillId="0" borderId="14" xfId="0" applyFont="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6" fillId="0" borderId="42" xfId="0" applyFont="1" applyBorder="1" applyAlignment="1">
      <alignment horizontal="center" vertical="center"/>
    </xf>
    <xf numFmtId="0" fontId="8" fillId="2" borderId="20" xfId="0" applyFont="1" applyFill="1" applyBorder="1" applyAlignment="1">
      <alignment horizontal="center" vertical="center" wrapText="1"/>
    </xf>
    <xf numFmtId="0" fontId="6" fillId="0" borderId="10" xfId="0" applyFont="1" applyBorder="1" applyAlignment="1">
      <alignment horizontal="center" vertical="center"/>
    </xf>
    <xf numFmtId="0" fontId="8" fillId="2" borderId="22" xfId="0" applyFont="1" applyFill="1" applyBorder="1" applyAlignment="1">
      <alignment horizontal="center" vertical="center" wrapText="1"/>
    </xf>
    <xf numFmtId="0" fontId="6" fillId="0" borderId="15" xfId="0" applyFont="1" applyBorder="1" applyAlignment="1">
      <alignment horizontal="center" vertical="center"/>
    </xf>
    <xf numFmtId="0" fontId="0" fillId="0" borderId="0" xfId="0" applyAlignment="1">
      <alignment horizontal="center" vertical="center" wrapText="1"/>
    </xf>
    <xf numFmtId="0" fontId="7" fillId="3" borderId="51" xfId="0" applyFont="1" applyFill="1" applyBorder="1" applyAlignment="1">
      <alignment horizontal="center" vertical="center" wrapText="1"/>
    </xf>
    <xf numFmtId="0" fontId="6" fillId="0" borderId="3" xfId="0" applyFont="1" applyBorder="1" applyAlignment="1">
      <alignment horizontal="center" vertical="center" wrapText="1"/>
    </xf>
    <xf numFmtId="10" fontId="8" fillId="0" borderId="3" xfId="1" applyNumberFormat="1" applyFont="1" applyFill="1" applyBorder="1" applyAlignment="1">
      <alignment horizontal="center" vertical="center" wrapText="1"/>
    </xf>
    <xf numFmtId="10" fontId="8" fillId="0" borderId="4" xfId="1" applyNumberFormat="1" applyFont="1" applyFill="1" applyBorder="1" applyAlignment="1">
      <alignment horizontal="center" vertical="center" wrapText="1"/>
    </xf>
    <xf numFmtId="0" fontId="7" fillId="3" borderId="0" xfId="0" applyFont="1" applyFill="1" applyAlignment="1">
      <alignment horizontal="center" vertical="center" wrapText="1"/>
    </xf>
    <xf numFmtId="10" fontId="8" fillId="0" borderId="2" xfId="1" applyNumberFormat="1" applyFont="1" applyFill="1" applyBorder="1" applyAlignment="1">
      <alignment horizontal="center" vertical="center" wrapText="1"/>
    </xf>
    <xf numFmtId="0" fontId="8" fillId="0" borderId="3" xfId="0" applyFont="1" applyBorder="1" applyAlignment="1">
      <alignment horizontal="lef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6" fillId="0" borderId="8" xfId="0" applyFont="1" applyBorder="1" applyAlignment="1">
      <alignment horizontal="center" vertical="center" wrapText="1"/>
    </xf>
    <xf numFmtId="10" fontId="13" fillId="0" borderId="8" xfId="1" applyNumberFormat="1" applyFont="1" applyBorder="1" applyAlignment="1">
      <alignment horizontal="center" vertical="center" wrapText="1"/>
    </xf>
    <xf numFmtId="10" fontId="13" fillId="0" borderId="9" xfId="1" applyNumberFormat="1" applyFont="1" applyBorder="1" applyAlignment="1">
      <alignment horizontal="center" vertical="center" wrapText="1"/>
    </xf>
    <xf numFmtId="10" fontId="13" fillId="0" borderId="7" xfId="1"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10" fontId="8" fillId="0" borderId="8" xfId="1" applyNumberFormat="1" applyFont="1" applyFill="1" applyBorder="1" applyAlignment="1">
      <alignment horizontal="center" vertical="center" wrapText="1"/>
    </xf>
    <xf numFmtId="10" fontId="8" fillId="0" borderId="9" xfId="0" applyNumberFormat="1" applyFont="1" applyBorder="1" applyAlignment="1">
      <alignment horizontal="center" vertical="center" wrapText="1"/>
    </xf>
    <xf numFmtId="10" fontId="8" fillId="0" borderId="7" xfId="1" applyNumberFormat="1" applyFont="1" applyFill="1" applyBorder="1" applyAlignment="1">
      <alignment horizontal="center" vertical="center" wrapText="1"/>
    </xf>
    <xf numFmtId="0" fontId="8" fillId="0" borderId="9" xfId="0" applyFont="1" applyBorder="1" applyAlignment="1">
      <alignment horizontal="left" vertical="center" wrapText="1"/>
    </xf>
    <xf numFmtId="9" fontId="8" fillId="0" borderId="9"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7" fillId="3" borderId="17"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10" fillId="0" borderId="3" xfId="0" applyFont="1" applyBorder="1" applyAlignment="1">
      <alignment horizontal="center" vertical="center"/>
    </xf>
    <xf numFmtId="0" fontId="10" fillId="0" borderId="24" xfId="0" applyFont="1" applyBorder="1" applyAlignment="1">
      <alignment horizontal="center" vertical="center"/>
    </xf>
    <xf numFmtId="0" fontId="10" fillId="0" borderId="8" xfId="0" applyFont="1" applyBorder="1" applyAlignment="1">
      <alignment horizontal="center" vertical="center"/>
    </xf>
    <xf numFmtId="0" fontId="10" fillId="0" borderId="19" xfId="0" applyFont="1" applyBorder="1" applyAlignment="1">
      <alignment horizontal="center" vertical="center"/>
    </xf>
    <xf numFmtId="0" fontId="7" fillId="3" borderId="1" xfId="0" applyFont="1" applyFill="1" applyBorder="1" applyAlignment="1">
      <alignment vertical="center" wrapText="1"/>
    </xf>
    <xf numFmtId="0" fontId="7" fillId="3" borderId="30" xfId="0" applyFont="1" applyFill="1" applyBorder="1" applyAlignment="1">
      <alignment horizontal="center" vertical="center" wrapText="1"/>
    </xf>
    <xf numFmtId="0" fontId="7" fillId="3" borderId="6" xfId="0" applyFont="1" applyFill="1" applyBorder="1" applyAlignment="1">
      <alignment vertical="center" wrapText="1"/>
    </xf>
    <xf numFmtId="0" fontId="7" fillId="3" borderId="36" xfId="0" applyFont="1" applyFill="1" applyBorder="1" applyAlignment="1">
      <alignment horizontal="center" vertical="center" wrapText="1"/>
    </xf>
    <xf numFmtId="9" fontId="8" fillId="0" borderId="3" xfId="1" applyFont="1" applyBorder="1" applyAlignment="1">
      <alignment horizontal="center" vertical="center" wrapText="1"/>
    </xf>
    <xf numFmtId="9" fontId="8" fillId="0" borderId="4" xfId="1" applyFont="1" applyBorder="1" applyAlignment="1">
      <alignment horizontal="center" vertical="center" wrapText="1"/>
    </xf>
    <xf numFmtId="0" fontId="7" fillId="3" borderId="0" xfId="0" applyFont="1" applyFill="1" applyAlignment="1">
      <alignment vertical="center" wrapText="1"/>
    </xf>
    <xf numFmtId="9" fontId="8" fillId="0" borderId="2" xfId="1" applyFont="1" applyBorder="1" applyAlignment="1">
      <alignment horizontal="center" vertical="center" wrapText="1"/>
    </xf>
    <xf numFmtId="9" fontId="8" fillId="0" borderId="3" xfId="0" applyNumberFormat="1" applyFont="1" applyBorder="1" applyAlignment="1">
      <alignment horizontal="justify" vertical="top" wrapText="1"/>
    </xf>
    <xf numFmtId="0" fontId="6" fillId="0" borderId="4" xfId="0" applyFont="1" applyBorder="1" applyAlignment="1">
      <alignment vertical="center" wrapText="1"/>
    </xf>
    <xf numFmtId="9" fontId="8" fillId="0" borderId="9" xfId="1" applyFont="1" applyBorder="1" applyAlignment="1">
      <alignment horizontal="center" vertical="center" wrapText="1"/>
    </xf>
    <xf numFmtId="9" fontId="8" fillId="0" borderId="14" xfId="1" applyFont="1" applyBorder="1" applyAlignment="1">
      <alignment horizontal="center" vertical="center" wrapText="1"/>
    </xf>
    <xf numFmtId="9" fontId="8" fillId="0" borderId="12" xfId="1" applyFont="1" applyBorder="1" applyAlignment="1">
      <alignment horizontal="center" vertical="center" wrapText="1"/>
    </xf>
    <xf numFmtId="0" fontId="7" fillId="2" borderId="43" xfId="0" applyFont="1" applyFill="1" applyBorder="1" applyAlignment="1">
      <alignment horizontal="center" vertical="center" wrapText="1"/>
    </xf>
    <xf numFmtId="0" fontId="6" fillId="0" borderId="5" xfId="0" applyFont="1" applyBorder="1" applyAlignment="1">
      <alignment horizontal="center" vertical="center"/>
    </xf>
    <xf numFmtId="0" fontId="7" fillId="2" borderId="19" xfId="0" applyFont="1" applyFill="1" applyBorder="1" applyAlignment="1">
      <alignment horizontal="center" vertical="center" wrapText="1"/>
    </xf>
    <xf numFmtId="0" fontId="10" fillId="0" borderId="20" xfId="0" applyFont="1" applyBorder="1" applyAlignment="1">
      <alignment horizontal="center" vertical="center"/>
    </xf>
    <xf numFmtId="0" fontId="10" fillId="0" borderId="34" xfId="0" applyFont="1" applyBorder="1" applyAlignment="1">
      <alignment horizontal="center" vertical="center"/>
    </xf>
    <xf numFmtId="14" fontId="7" fillId="2" borderId="21" xfId="0" applyNumberFormat="1" applyFont="1" applyFill="1" applyBorder="1" applyAlignment="1">
      <alignment horizontal="center" vertical="center" wrapText="1"/>
    </xf>
    <xf numFmtId="14" fontId="7" fillId="2" borderId="22" xfId="0" applyNumberFormat="1" applyFont="1" applyFill="1" applyBorder="1" applyAlignment="1">
      <alignment horizontal="center" vertical="center" wrapText="1"/>
    </xf>
    <xf numFmtId="14" fontId="7" fillId="2" borderId="15" xfId="0" applyNumberFormat="1" applyFont="1" applyFill="1" applyBorder="1" applyAlignment="1">
      <alignment horizontal="center" vertical="center" wrapText="1"/>
    </xf>
    <xf numFmtId="14" fontId="7" fillId="2" borderId="21" xfId="0" applyNumberFormat="1" applyFont="1" applyFill="1" applyBorder="1" applyAlignment="1">
      <alignment horizontal="center" vertical="center" wrapText="1"/>
    </xf>
    <xf numFmtId="14" fontId="6" fillId="0" borderId="22" xfId="0" applyNumberFormat="1" applyFont="1" applyBorder="1" applyAlignment="1">
      <alignment horizontal="center" vertical="center"/>
    </xf>
    <xf numFmtId="14" fontId="6" fillId="0" borderId="27" xfId="0" applyNumberFormat="1" applyFont="1" applyBorder="1" applyAlignment="1">
      <alignment horizontal="center" vertical="center"/>
    </xf>
    <xf numFmtId="0" fontId="7" fillId="0" borderId="24" xfId="0" applyFont="1" applyBorder="1" applyAlignment="1">
      <alignment horizontal="left" vertical="center" wrapText="1"/>
    </xf>
    <xf numFmtId="0" fontId="7" fillId="0" borderId="43" xfId="0" applyFont="1" applyBorder="1" applyAlignment="1">
      <alignment horizontal="left" vertical="center" wrapText="1"/>
    </xf>
    <xf numFmtId="0" fontId="7" fillId="0" borderId="5" xfId="0" applyFont="1" applyBorder="1" applyAlignment="1">
      <alignment horizontal="left" vertical="center" wrapText="1"/>
    </xf>
    <xf numFmtId="0" fontId="7" fillId="0" borderId="24" xfId="0" applyFont="1" applyBorder="1" applyAlignment="1">
      <alignment horizontal="left" wrapText="1"/>
    </xf>
    <xf numFmtId="0" fontId="7" fillId="0" borderId="43" xfId="0" applyFont="1" applyBorder="1" applyAlignment="1">
      <alignment horizontal="left" wrapText="1"/>
    </xf>
    <xf numFmtId="0" fontId="7" fillId="0" borderId="5" xfId="0" applyFont="1" applyBorder="1" applyAlignment="1">
      <alignment horizontal="left" wrapText="1"/>
    </xf>
    <xf numFmtId="0" fontId="49" fillId="0" borderId="8"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9" fontId="8" fillId="2" borderId="29" xfId="1"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9" xfId="0" applyFont="1" applyFill="1" applyBorder="1" applyAlignment="1">
      <alignment horizontal="justify" vertical="top" wrapText="1"/>
    </xf>
    <xf numFmtId="0" fontId="6" fillId="2" borderId="29" xfId="0" applyFont="1" applyFill="1" applyBorder="1" applyAlignment="1">
      <alignment vertical="center" wrapText="1"/>
    </xf>
    <xf numFmtId="0" fontId="8" fillId="2" borderId="37" xfId="0" applyFont="1" applyFill="1" applyBorder="1" applyAlignment="1">
      <alignment horizontal="center" vertical="center" wrapText="1"/>
    </xf>
    <xf numFmtId="9" fontId="8" fillId="2" borderId="37" xfId="1"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justify" vertical="top" wrapText="1"/>
    </xf>
    <xf numFmtId="0" fontId="8" fillId="2" borderId="37" xfId="0" applyFont="1" applyFill="1" applyBorder="1" applyAlignment="1">
      <alignment horizontal="justify" vertical="center" wrapText="1"/>
    </xf>
    <xf numFmtId="9" fontId="8" fillId="2" borderId="30" xfId="1"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0" xfId="0" applyFont="1" applyFill="1" applyBorder="1" applyAlignment="1">
      <alignment horizontal="justify" vertical="top" wrapText="1"/>
    </xf>
    <xf numFmtId="0" fontId="8" fillId="2" borderId="30" xfId="0" applyFont="1" applyFill="1" applyBorder="1" applyAlignment="1">
      <alignment horizontal="justify" vertical="center" wrapText="1"/>
    </xf>
    <xf numFmtId="9" fontId="8" fillId="2" borderId="29" xfId="1"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9" xfId="0" applyFont="1" applyFill="1" applyBorder="1" applyAlignment="1">
      <alignment horizontal="justify" vertical="top" wrapText="1"/>
    </xf>
    <xf numFmtId="0" fontId="8" fillId="2" borderId="29" xfId="0" applyFont="1" applyFill="1" applyBorder="1" applyAlignment="1">
      <alignment horizontal="justify" vertical="center" wrapText="1"/>
    </xf>
    <xf numFmtId="0" fontId="8" fillId="2" borderId="37" xfId="0" applyFont="1" applyFill="1" applyBorder="1" applyAlignment="1">
      <alignment horizontal="center" vertical="center" wrapText="1"/>
    </xf>
    <xf numFmtId="0" fontId="8" fillId="2" borderId="8" xfId="0" applyFont="1" applyFill="1" applyBorder="1" applyAlignment="1">
      <alignment horizontal="justify" vertical="top" wrapText="1"/>
    </xf>
    <xf numFmtId="0" fontId="8" fillId="2" borderId="30" xfId="0" applyFont="1" applyFill="1" applyBorder="1" applyAlignment="1">
      <alignment horizontal="center" vertical="center" wrapText="1"/>
    </xf>
    <xf numFmtId="9" fontId="8" fillId="2" borderId="30" xfId="1" applyFont="1" applyFill="1" applyBorder="1" applyAlignment="1">
      <alignment horizontal="center" vertical="center" wrapText="1"/>
    </xf>
    <xf numFmtId="0" fontId="8" fillId="5" borderId="13" xfId="0" applyFont="1" applyFill="1" applyBorder="1" applyAlignment="1">
      <alignment vertical="center" wrapText="1"/>
    </xf>
  </cellXfs>
  <cellStyles count="5">
    <cellStyle name="Normal" xfId="0" builtinId="0"/>
    <cellStyle name="Normal 2" xfId="2" xr:uid="{DBF5A60F-3756-4F55-9491-89FC92BC846B}"/>
    <cellStyle name="Normal 3" xfId="4" xr:uid="{DD2305B3-23E0-4D46-A7D2-4B2542CF18D6}"/>
    <cellStyle name="Normal 4" xfId="3" xr:uid="{3CB1E6CF-E360-40B1-8C09-48FABA0774B8}"/>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104775</xdr:rowOff>
    </xdr:from>
    <xdr:to>
      <xdr:col>0</xdr:col>
      <xdr:colOff>1524000</xdr:colOff>
      <xdr:row>4</xdr:row>
      <xdr:rowOff>76200</xdr:rowOff>
    </xdr:to>
    <xdr:pic>
      <xdr:nvPicPr>
        <xdr:cNvPr id="3" name="Picture 47">
          <a:extLst>
            <a:ext uri="{FF2B5EF4-FFF2-40B4-BE49-F238E27FC236}">
              <a16:creationId xmlns:a16="http://schemas.microsoft.com/office/drawing/2014/main" id="{BF003E88-59B7-41DB-AE16-613F2858D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0550"/>
          <a:ext cx="1276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A533D353-5FE8-47D5-A910-E596C8DF9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xdr:row>
      <xdr:rowOff>76200</xdr:rowOff>
    </xdr:from>
    <xdr:to>
      <xdr:col>0</xdr:col>
      <xdr:colOff>1457325</xdr:colOff>
      <xdr:row>4</xdr:row>
      <xdr:rowOff>47625</xdr:rowOff>
    </xdr:to>
    <xdr:pic>
      <xdr:nvPicPr>
        <xdr:cNvPr id="2" name="Picture 47">
          <a:extLst>
            <a:ext uri="{FF2B5EF4-FFF2-40B4-BE49-F238E27FC236}">
              <a16:creationId xmlns:a16="http://schemas.microsoft.com/office/drawing/2014/main" id="{392F573D-FB22-4102-BB87-D8862B60A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85750"/>
          <a:ext cx="1266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1438275</xdr:colOff>
      <xdr:row>27</xdr:row>
      <xdr:rowOff>66675</xdr:rowOff>
    </xdr:from>
    <xdr:to>
      <xdr:col>3</xdr:col>
      <xdr:colOff>114300</xdr:colOff>
      <xdr:row>29</xdr:row>
      <xdr:rowOff>95250</xdr:rowOff>
    </xdr:to>
    <xdr:pic>
      <xdr:nvPicPr>
        <xdr:cNvPr id="3" name="Imagen 1">
          <a:extLst>
            <a:ext uri="{FF2B5EF4-FFF2-40B4-BE49-F238E27FC236}">
              <a16:creationId xmlns:a16="http://schemas.microsoft.com/office/drawing/2014/main" id="{338EE15A-44F9-4B5E-8571-907AF1B597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35937825"/>
          <a:ext cx="10096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1</xdr:row>
      <xdr:rowOff>104775</xdr:rowOff>
    </xdr:from>
    <xdr:to>
      <xdr:col>0</xdr:col>
      <xdr:colOff>1438275</xdr:colOff>
      <xdr:row>4</xdr:row>
      <xdr:rowOff>76200</xdr:rowOff>
    </xdr:to>
    <xdr:pic>
      <xdr:nvPicPr>
        <xdr:cNvPr id="4" name="Picture 47">
          <a:extLst>
            <a:ext uri="{FF2B5EF4-FFF2-40B4-BE49-F238E27FC236}">
              <a16:creationId xmlns:a16="http://schemas.microsoft.com/office/drawing/2014/main" id="{154624D1-3522-407B-BA12-51F4C6AC9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66725"/>
          <a:ext cx="12763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1</xdr:row>
      <xdr:rowOff>76200</xdr:rowOff>
    </xdr:from>
    <xdr:to>
      <xdr:col>0</xdr:col>
      <xdr:colOff>1457325</xdr:colOff>
      <xdr:row>4</xdr:row>
      <xdr:rowOff>47625</xdr:rowOff>
    </xdr:to>
    <xdr:pic>
      <xdr:nvPicPr>
        <xdr:cNvPr id="2" name="Picture 47">
          <a:extLst>
            <a:ext uri="{FF2B5EF4-FFF2-40B4-BE49-F238E27FC236}">
              <a16:creationId xmlns:a16="http://schemas.microsoft.com/office/drawing/2014/main" id="{14957EE1-2D12-49FA-8536-CFACF392F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85750"/>
          <a:ext cx="1266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95250</xdr:rowOff>
    </xdr:from>
    <xdr:to>
      <xdr:col>0</xdr:col>
      <xdr:colOff>1266825</xdr:colOff>
      <xdr:row>4</xdr:row>
      <xdr:rowOff>152400</xdr:rowOff>
    </xdr:to>
    <xdr:pic>
      <xdr:nvPicPr>
        <xdr:cNvPr id="2" name="Picture 47">
          <a:extLst>
            <a:ext uri="{FF2B5EF4-FFF2-40B4-BE49-F238E27FC236}">
              <a16:creationId xmlns:a16="http://schemas.microsoft.com/office/drawing/2014/main" id="{743DDEC9-5625-434D-9459-6A1D6A656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xdr:row>
      <xdr:rowOff>95250</xdr:rowOff>
    </xdr:from>
    <xdr:to>
      <xdr:col>0</xdr:col>
      <xdr:colOff>1266825</xdr:colOff>
      <xdr:row>4</xdr:row>
      <xdr:rowOff>152400</xdr:rowOff>
    </xdr:to>
    <xdr:pic>
      <xdr:nvPicPr>
        <xdr:cNvPr id="2" name="Picture 47">
          <a:extLst>
            <a:ext uri="{FF2B5EF4-FFF2-40B4-BE49-F238E27FC236}">
              <a16:creationId xmlns:a16="http://schemas.microsoft.com/office/drawing/2014/main" id="{A963B510-0F13-4895-B28F-BD272EBE6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4C92E26D-5506-4C44-850F-341D63DB6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5CA78C44-7ADA-474A-BF1F-257F3BE6A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247646</xdr:colOff>
      <xdr:row>1</xdr:row>
      <xdr:rowOff>95253</xdr:rowOff>
    </xdr:from>
    <xdr:ext cx="1095378" cy="862014"/>
    <xdr:pic>
      <xdr:nvPicPr>
        <xdr:cNvPr id="2" name="Picture 47">
          <a:extLst>
            <a:ext uri="{FF2B5EF4-FFF2-40B4-BE49-F238E27FC236}">
              <a16:creationId xmlns:a16="http://schemas.microsoft.com/office/drawing/2014/main" id="{26C33924-6482-421C-A517-A534BB885CAE}"/>
            </a:ext>
          </a:extLst>
        </xdr:cNvPr>
        <xdr:cNvPicPr>
          <a:picLocks noChangeAspect="1"/>
        </xdr:cNvPicPr>
      </xdr:nvPicPr>
      <xdr:blipFill>
        <a:blip xmlns:r="http://schemas.openxmlformats.org/officeDocument/2006/relationships" r:embed="rId1"/>
        <a:srcRect/>
        <a:stretch>
          <a:fillRect/>
        </a:stretch>
      </xdr:blipFill>
      <xdr:spPr>
        <a:xfrm>
          <a:off x="247646" y="457203"/>
          <a:ext cx="1095378" cy="862014"/>
        </a:xfrm>
        <a:prstGeom prst="rect">
          <a:avLst/>
        </a:prstGeom>
        <a:noFill/>
        <a:ln cap="flat">
          <a:noFill/>
        </a:ln>
      </xdr:spPr>
    </xdr:pic>
    <xdr:clientData/>
  </xdr:oneCellAnchor>
  <xdr:oneCellAnchor>
    <xdr:from>
      <xdr:col>8</xdr:col>
      <xdr:colOff>535116</xdr:colOff>
      <xdr:row>31</xdr:row>
      <xdr:rowOff>21406</xdr:rowOff>
    </xdr:from>
    <xdr:ext cx="1906249" cy="246147"/>
    <xdr:pic>
      <xdr:nvPicPr>
        <xdr:cNvPr id="3" name="Imagen 3">
          <a:extLst>
            <a:ext uri="{FF2B5EF4-FFF2-40B4-BE49-F238E27FC236}">
              <a16:creationId xmlns:a16="http://schemas.microsoft.com/office/drawing/2014/main" id="{5740EABD-1B25-42EB-9F28-AA7C2C1F43B4}"/>
            </a:ext>
          </a:extLst>
        </xdr:cNvPr>
        <xdr:cNvPicPr>
          <a:picLocks noChangeAspect="1"/>
        </xdr:cNvPicPr>
      </xdr:nvPicPr>
      <xdr:blipFill>
        <a:blip xmlns:r="http://schemas.openxmlformats.org/officeDocument/2006/relationships" r:embed="rId2"/>
        <a:srcRect l="5432" t="6061" b="12121"/>
        <a:stretch>
          <a:fillRect/>
        </a:stretch>
      </xdr:blipFill>
      <xdr:spPr>
        <a:xfrm>
          <a:off x="8859966" y="36349756"/>
          <a:ext cx="1906249" cy="246147"/>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209550</xdr:colOff>
      <xdr:row>1</xdr:row>
      <xdr:rowOff>95250</xdr:rowOff>
    </xdr:from>
    <xdr:to>
      <xdr:col>0</xdr:col>
      <xdr:colOff>1485900</xdr:colOff>
      <xdr:row>4</xdr:row>
      <xdr:rowOff>76200</xdr:rowOff>
    </xdr:to>
    <xdr:pic>
      <xdr:nvPicPr>
        <xdr:cNvPr id="2" name="Picture 47">
          <a:extLst>
            <a:ext uri="{FF2B5EF4-FFF2-40B4-BE49-F238E27FC236}">
              <a16:creationId xmlns:a16="http://schemas.microsoft.com/office/drawing/2014/main" id="{BBF0EBD4-3C0D-4C3A-A734-639BB0BCA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47700"/>
          <a:ext cx="12763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193798</xdr:colOff>
      <xdr:row>1</xdr:row>
      <xdr:rowOff>115568</xdr:rowOff>
    </xdr:from>
    <xdr:to>
      <xdr:col>0</xdr:col>
      <xdr:colOff>1428750</xdr:colOff>
      <xdr:row>4</xdr:row>
      <xdr:rowOff>21771</xdr:rowOff>
    </xdr:to>
    <xdr:pic>
      <xdr:nvPicPr>
        <xdr:cNvPr id="2" name="Picture 47">
          <a:extLst>
            <a:ext uri="{FF2B5EF4-FFF2-40B4-BE49-F238E27FC236}">
              <a16:creationId xmlns:a16="http://schemas.microsoft.com/office/drawing/2014/main" id="{46778CA0-67EE-4E59-9D3A-46146475D7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798" y="391793"/>
          <a:ext cx="1234952" cy="982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27</xdr:row>
      <xdr:rowOff>38100</xdr:rowOff>
    </xdr:from>
    <xdr:to>
      <xdr:col>3</xdr:col>
      <xdr:colOff>209550</xdr:colOff>
      <xdr:row>29</xdr:row>
      <xdr:rowOff>169668</xdr:rowOff>
    </xdr:to>
    <xdr:pic>
      <xdr:nvPicPr>
        <xdr:cNvPr id="3" name="Imagen 2">
          <a:extLst>
            <a:ext uri="{FF2B5EF4-FFF2-40B4-BE49-F238E27FC236}">
              <a16:creationId xmlns:a16="http://schemas.microsoft.com/office/drawing/2014/main" id="{945CE76C-412E-47D0-86FD-48429D6D1B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05150" y="31213425"/>
          <a:ext cx="666750" cy="5125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180975</xdr:colOff>
      <xdr:row>1</xdr:row>
      <xdr:rowOff>85725</xdr:rowOff>
    </xdr:from>
    <xdr:to>
      <xdr:col>0</xdr:col>
      <xdr:colOff>1457325</xdr:colOff>
      <xdr:row>4</xdr:row>
      <xdr:rowOff>66675</xdr:rowOff>
    </xdr:to>
    <xdr:pic>
      <xdr:nvPicPr>
        <xdr:cNvPr id="2" name="Picture 47">
          <a:extLst>
            <a:ext uri="{FF2B5EF4-FFF2-40B4-BE49-F238E27FC236}">
              <a16:creationId xmlns:a16="http://schemas.microsoft.com/office/drawing/2014/main" id="{997D1A01-D29C-468A-8C31-D59C5AADF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09575"/>
          <a:ext cx="12763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BD209EFA-F5E8-407C-9546-EABFB0996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171450</xdr:colOff>
      <xdr:row>1</xdr:row>
      <xdr:rowOff>95250</xdr:rowOff>
    </xdr:from>
    <xdr:to>
      <xdr:col>0</xdr:col>
      <xdr:colOff>1447800</xdr:colOff>
      <xdr:row>4</xdr:row>
      <xdr:rowOff>76200</xdr:rowOff>
    </xdr:to>
    <xdr:pic>
      <xdr:nvPicPr>
        <xdr:cNvPr id="2" name="Picture 47">
          <a:extLst>
            <a:ext uri="{FF2B5EF4-FFF2-40B4-BE49-F238E27FC236}">
              <a16:creationId xmlns:a16="http://schemas.microsoft.com/office/drawing/2014/main" id="{F6E3871B-CB3C-4A5F-BA84-486DDE982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14350"/>
          <a:ext cx="12763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24BD08FB-9110-4762-8641-3126D74B3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A412CD59-954C-4CC2-85A4-98FEC9787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438150"/>
          <a:ext cx="12763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371475</xdr:colOff>
      <xdr:row>1</xdr:row>
      <xdr:rowOff>95250</xdr:rowOff>
    </xdr:from>
    <xdr:to>
      <xdr:col>0</xdr:col>
      <xdr:colOff>1466850</xdr:colOff>
      <xdr:row>4</xdr:row>
      <xdr:rowOff>76200</xdr:rowOff>
    </xdr:to>
    <xdr:pic>
      <xdr:nvPicPr>
        <xdr:cNvPr id="2" name="Picture 47">
          <a:extLst>
            <a:ext uri="{FF2B5EF4-FFF2-40B4-BE49-F238E27FC236}">
              <a16:creationId xmlns:a16="http://schemas.microsoft.com/office/drawing/2014/main" id="{EFD17CB7-83E8-4A4A-A482-62CE998DA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5810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695325</xdr:colOff>
      <xdr:row>21</xdr:row>
      <xdr:rowOff>76200</xdr:rowOff>
    </xdr:from>
    <xdr:to>
      <xdr:col>9</xdr:col>
      <xdr:colOff>723900</xdr:colOff>
      <xdr:row>22</xdr:row>
      <xdr:rowOff>152400</xdr:rowOff>
    </xdr:to>
    <xdr:pic>
      <xdr:nvPicPr>
        <xdr:cNvPr id="3" name="Imagen 1">
          <a:extLst>
            <a:ext uri="{FF2B5EF4-FFF2-40B4-BE49-F238E27FC236}">
              <a16:creationId xmlns:a16="http://schemas.microsoft.com/office/drawing/2014/main" id="{2956A7CB-6354-4E7D-AC67-6C5A0E88F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38950" y="13477875"/>
          <a:ext cx="23145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21</xdr:row>
      <xdr:rowOff>66675</xdr:rowOff>
    </xdr:from>
    <xdr:to>
      <xdr:col>4</xdr:col>
      <xdr:colOff>333375</xdr:colOff>
      <xdr:row>22</xdr:row>
      <xdr:rowOff>133350</xdr:rowOff>
    </xdr:to>
    <xdr:pic>
      <xdr:nvPicPr>
        <xdr:cNvPr id="4" name="Imagen 1">
          <a:extLst>
            <a:ext uri="{FF2B5EF4-FFF2-40B4-BE49-F238E27FC236}">
              <a16:creationId xmlns:a16="http://schemas.microsoft.com/office/drawing/2014/main" id="{B11ABE6C-B1B0-4C57-94CA-9029DB0436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8825" y="13468350"/>
          <a:ext cx="2219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riana/Downloads/Copia%20de%20GESTIO&#769;N%20CONTRACTUAL%20%20propuesta%20DE%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POA"/>
      <sheetName val="Instructivo"/>
      <sheetName val="Info. Plan estratégico"/>
    </sheetNames>
    <sheetDataSet>
      <sheetData sheetId="0" refreshError="1">
        <row r="18">
          <cell r="L18">
            <v>1</v>
          </cell>
        </row>
        <row r="19">
          <cell r="L19">
            <v>1</v>
          </cell>
          <cell r="O19">
            <v>0.25</v>
          </cell>
          <cell r="P19">
            <v>0.25</v>
          </cell>
          <cell r="Q19">
            <v>0.25</v>
          </cell>
          <cell r="R19">
            <v>0.25</v>
          </cell>
          <cell r="S19">
            <v>1</v>
          </cell>
        </row>
        <row r="20">
          <cell r="L20">
            <v>1</v>
          </cell>
          <cell r="O20">
            <v>0.25</v>
          </cell>
          <cell r="P20">
            <v>0.25</v>
          </cell>
          <cell r="Q20">
            <v>0.25</v>
          </cell>
          <cell r="R20">
            <v>0.25</v>
          </cell>
          <cell r="S20">
            <v>1</v>
          </cell>
        </row>
        <row r="21">
          <cell r="O21">
            <v>0.25</v>
          </cell>
          <cell r="P21">
            <v>0.25</v>
          </cell>
          <cell r="Q21">
            <v>0.25</v>
          </cell>
          <cell r="R21">
            <v>0.25</v>
          </cell>
          <cell r="S21">
            <v>1</v>
          </cell>
        </row>
        <row r="22">
          <cell r="S22">
            <v>1</v>
          </cell>
        </row>
        <row r="23">
          <cell r="O23">
            <v>0.25</v>
          </cell>
          <cell r="P23">
            <v>0.25</v>
          </cell>
          <cell r="Q23">
            <v>0.25</v>
          </cell>
          <cell r="R23">
            <v>0.25</v>
          </cell>
          <cell r="S23">
            <v>1</v>
          </cell>
        </row>
        <row r="24">
          <cell r="O24">
            <v>0.25</v>
          </cell>
          <cell r="P24">
            <v>0.25</v>
          </cell>
          <cell r="Q24">
            <v>0.25</v>
          </cell>
          <cell r="R24">
            <v>0.25</v>
          </cell>
          <cell r="S24">
            <v>1</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9D706-37D7-40B8-9AE9-F72105A3A9AE}">
  <sheetPr codeName="Hoja1"/>
  <dimension ref="A1:AB37"/>
  <sheetViews>
    <sheetView tabSelected="1" workbookViewId="0">
      <selection activeCell="B8" sqref="B8:AB8"/>
    </sheetView>
  </sheetViews>
  <sheetFormatPr baseColWidth="10" defaultRowHeight="15" x14ac:dyDescent="0.25"/>
  <cols>
    <col min="1" max="1" width="26.42578125" style="2" customWidth="1"/>
    <col min="2" max="2" width="17.28515625" style="2" customWidth="1"/>
    <col min="3" max="3" width="12.28515625" style="2" customWidth="1"/>
    <col min="4" max="4" width="15.28515625" style="2" customWidth="1"/>
    <col min="5" max="5" width="5.42578125" style="2" customWidth="1"/>
    <col min="6" max="6" width="18.42578125" style="2" customWidth="1"/>
    <col min="7" max="7" width="18" style="2" customWidth="1"/>
    <col min="8" max="8" width="12.5703125" style="2" customWidth="1"/>
    <col min="9" max="9" width="14.28515625" style="2" customWidth="1"/>
    <col min="10" max="10" width="14.140625" style="2" customWidth="1"/>
    <col min="11" max="11" width="14.28515625" style="2" customWidth="1"/>
    <col min="12" max="12" width="13.5703125" style="2" customWidth="1"/>
    <col min="13" max="13" width="12" style="2" customWidth="1"/>
    <col min="14" max="14" width="18" style="2" customWidth="1"/>
    <col min="15" max="15" width="7.42578125" style="2" customWidth="1"/>
    <col min="16" max="16" width="8.140625" style="2" customWidth="1"/>
    <col min="17" max="17" width="7" style="2" customWidth="1"/>
    <col min="18" max="18" width="7.5703125" style="2" customWidth="1"/>
    <col min="19" max="19" width="20.5703125" style="2" customWidth="1"/>
    <col min="20" max="20" width="1.5703125" style="67" customWidth="1"/>
    <col min="21" max="21" width="9.5703125" style="2" customWidth="1"/>
    <col min="22" max="22" width="8.140625" style="2" customWidth="1"/>
    <col min="23" max="23" width="8.28515625" style="2" customWidth="1"/>
    <col min="24" max="24" width="7.85546875" style="2" customWidth="1"/>
    <col min="25" max="25" width="14" style="2" customWidth="1"/>
    <col min="26" max="26" width="75.28515625" style="2" customWidth="1"/>
    <col min="27" max="27" width="25.42578125" style="2" customWidth="1"/>
    <col min="28" max="28" width="30.85546875" style="2" customWidth="1"/>
    <col min="29" max="256" width="11.42578125" style="2"/>
    <col min="257" max="257" width="26.42578125" style="2" customWidth="1"/>
    <col min="258" max="258" width="17.28515625" style="2" customWidth="1"/>
    <col min="259" max="259" width="12.28515625" style="2" customWidth="1"/>
    <col min="260" max="260" width="15.28515625" style="2" customWidth="1"/>
    <col min="261" max="261" width="5.42578125" style="2" customWidth="1"/>
    <col min="262" max="262" width="18.42578125" style="2" customWidth="1"/>
    <col min="263" max="263" width="18" style="2" customWidth="1"/>
    <col min="264" max="264" width="12.5703125" style="2" customWidth="1"/>
    <col min="265" max="265" width="14.28515625" style="2" customWidth="1"/>
    <col min="266" max="266" width="14.140625" style="2" customWidth="1"/>
    <col min="267" max="267" width="14.28515625" style="2" customWidth="1"/>
    <col min="268" max="268" width="13.5703125" style="2" customWidth="1"/>
    <col min="269" max="269" width="12" style="2" customWidth="1"/>
    <col min="270" max="270" width="18" style="2" customWidth="1"/>
    <col min="271" max="271" width="7.42578125" style="2" customWidth="1"/>
    <col min="272" max="272" width="8.140625" style="2" customWidth="1"/>
    <col min="273" max="273" width="7" style="2" customWidth="1"/>
    <col min="274" max="274" width="7.5703125" style="2" customWidth="1"/>
    <col min="275" max="275" width="20.5703125" style="2" customWidth="1"/>
    <col min="276" max="276" width="1.5703125" style="2" customWidth="1"/>
    <col min="277" max="277" width="9.5703125" style="2" customWidth="1"/>
    <col min="278" max="278" width="8.140625" style="2" customWidth="1"/>
    <col min="279" max="279" width="8.28515625" style="2" customWidth="1"/>
    <col min="280" max="280" width="7.85546875" style="2" customWidth="1"/>
    <col min="281" max="281" width="14" style="2" customWidth="1"/>
    <col min="282" max="282" width="75.28515625" style="2" customWidth="1"/>
    <col min="283" max="283" width="25.42578125" style="2" customWidth="1"/>
    <col min="284" max="284" width="30.85546875" style="2" customWidth="1"/>
    <col min="285" max="512" width="11.42578125" style="2"/>
    <col min="513" max="513" width="26.42578125" style="2" customWidth="1"/>
    <col min="514" max="514" width="17.28515625" style="2" customWidth="1"/>
    <col min="515" max="515" width="12.28515625" style="2" customWidth="1"/>
    <col min="516" max="516" width="15.28515625" style="2" customWidth="1"/>
    <col min="517" max="517" width="5.42578125" style="2" customWidth="1"/>
    <col min="518" max="518" width="18.42578125" style="2" customWidth="1"/>
    <col min="519" max="519" width="18" style="2" customWidth="1"/>
    <col min="520" max="520" width="12.5703125" style="2" customWidth="1"/>
    <col min="521" max="521" width="14.28515625" style="2" customWidth="1"/>
    <col min="522" max="522" width="14.140625" style="2" customWidth="1"/>
    <col min="523" max="523" width="14.28515625" style="2" customWidth="1"/>
    <col min="524" max="524" width="13.5703125" style="2" customWidth="1"/>
    <col min="525" max="525" width="12" style="2" customWidth="1"/>
    <col min="526" max="526" width="18" style="2" customWidth="1"/>
    <col min="527" max="527" width="7.42578125" style="2" customWidth="1"/>
    <col min="528" max="528" width="8.140625" style="2" customWidth="1"/>
    <col min="529" max="529" width="7" style="2" customWidth="1"/>
    <col min="530" max="530" width="7.5703125" style="2" customWidth="1"/>
    <col min="531" max="531" width="20.5703125" style="2" customWidth="1"/>
    <col min="532" max="532" width="1.5703125" style="2" customWidth="1"/>
    <col min="533" max="533" width="9.5703125" style="2" customWidth="1"/>
    <col min="534" max="534" width="8.140625" style="2" customWidth="1"/>
    <col min="535" max="535" width="8.28515625" style="2" customWidth="1"/>
    <col min="536" max="536" width="7.85546875" style="2" customWidth="1"/>
    <col min="537" max="537" width="14" style="2" customWidth="1"/>
    <col min="538" max="538" width="75.28515625" style="2" customWidth="1"/>
    <col min="539" max="539" width="25.42578125" style="2" customWidth="1"/>
    <col min="540" max="540" width="30.85546875" style="2" customWidth="1"/>
    <col min="541" max="768" width="11.42578125" style="2"/>
    <col min="769" max="769" width="26.42578125" style="2" customWidth="1"/>
    <col min="770" max="770" width="17.28515625" style="2" customWidth="1"/>
    <col min="771" max="771" width="12.28515625" style="2" customWidth="1"/>
    <col min="772" max="772" width="15.28515625" style="2" customWidth="1"/>
    <col min="773" max="773" width="5.42578125" style="2" customWidth="1"/>
    <col min="774" max="774" width="18.42578125" style="2" customWidth="1"/>
    <col min="775" max="775" width="18" style="2" customWidth="1"/>
    <col min="776" max="776" width="12.5703125" style="2" customWidth="1"/>
    <col min="777" max="777" width="14.28515625" style="2" customWidth="1"/>
    <col min="778" max="778" width="14.140625" style="2" customWidth="1"/>
    <col min="779" max="779" width="14.28515625" style="2" customWidth="1"/>
    <col min="780" max="780" width="13.5703125" style="2" customWidth="1"/>
    <col min="781" max="781" width="12" style="2" customWidth="1"/>
    <col min="782" max="782" width="18" style="2" customWidth="1"/>
    <col min="783" max="783" width="7.42578125" style="2" customWidth="1"/>
    <col min="784" max="784" width="8.140625" style="2" customWidth="1"/>
    <col min="785" max="785" width="7" style="2" customWidth="1"/>
    <col min="786" max="786" width="7.5703125" style="2" customWidth="1"/>
    <col min="787" max="787" width="20.5703125" style="2" customWidth="1"/>
    <col min="788" max="788" width="1.5703125" style="2" customWidth="1"/>
    <col min="789" max="789" width="9.5703125" style="2" customWidth="1"/>
    <col min="790" max="790" width="8.140625" style="2" customWidth="1"/>
    <col min="791" max="791" width="8.28515625" style="2" customWidth="1"/>
    <col min="792" max="792" width="7.85546875" style="2" customWidth="1"/>
    <col min="793" max="793" width="14" style="2" customWidth="1"/>
    <col min="794" max="794" width="75.28515625" style="2" customWidth="1"/>
    <col min="795" max="795" width="25.42578125" style="2" customWidth="1"/>
    <col min="796" max="796" width="30.85546875" style="2" customWidth="1"/>
    <col min="797" max="1024" width="11.42578125" style="2"/>
    <col min="1025" max="1025" width="26.42578125" style="2" customWidth="1"/>
    <col min="1026" max="1026" width="17.28515625" style="2" customWidth="1"/>
    <col min="1027" max="1027" width="12.28515625" style="2" customWidth="1"/>
    <col min="1028" max="1028" width="15.28515625" style="2" customWidth="1"/>
    <col min="1029" max="1029" width="5.42578125" style="2" customWidth="1"/>
    <col min="1030" max="1030" width="18.42578125" style="2" customWidth="1"/>
    <col min="1031" max="1031" width="18" style="2" customWidth="1"/>
    <col min="1032" max="1032" width="12.5703125" style="2" customWidth="1"/>
    <col min="1033" max="1033" width="14.28515625" style="2" customWidth="1"/>
    <col min="1034" max="1034" width="14.140625" style="2" customWidth="1"/>
    <col min="1035" max="1035" width="14.28515625" style="2" customWidth="1"/>
    <col min="1036" max="1036" width="13.5703125" style="2" customWidth="1"/>
    <col min="1037" max="1037" width="12" style="2" customWidth="1"/>
    <col min="1038" max="1038" width="18" style="2" customWidth="1"/>
    <col min="1039" max="1039" width="7.42578125" style="2" customWidth="1"/>
    <col min="1040" max="1040" width="8.140625" style="2" customWidth="1"/>
    <col min="1041" max="1041" width="7" style="2" customWidth="1"/>
    <col min="1042" max="1042" width="7.5703125" style="2" customWidth="1"/>
    <col min="1043" max="1043" width="20.5703125" style="2" customWidth="1"/>
    <col min="1044" max="1044" width="1.5703125" style="2" customWidth="1"/>
    <col min="1045" max="1045" width="9.5703125" style="2" customWidth="1"/>
    <col min="1046" max="1046" width="8.140625" style="2" customWidth="1"/>
    <col min="1047" max="1047" width="8.28515625" style="2" customWidth="1"/>
    <col min="1048" max="1048" width="7.85546875" style="2" customWidth="1"/>
    <col min="1049" max="1049" width="14" style="2" customWidth="1"/>
    <col min="1050" max="1050" width="75.28515625" style="2" customWidth="1"/>
    <col min="1051" max="1051" width="25.42578125" style="2" customWidth="1"/>
    <col min="1052" max="1052" width="30.85546875" style="2" customWidth="1"/>
    <col min="1053" max="1280" width="11.42578125" style="2"/>
    <col min="1281" max="1281" width="26.42578125" style="2" customWidth="1"/>
    <col min="1282" max="1282" width="17.28515625" style="2" customWidth="1"/>
    <col min="1283" max="1283" width="12.28515625" style="2" customWidth="1"/>
    <col min="1284" max="1284" width="15.28515625" style="2" customWidth="1"/>
    <col min="1285" max="1285" width="5.42578125" style="2" customWidth="1"/>
    <col min="1286" max="1286" width="18.42578125" style="2" customWidth="1"/>
    <col min="1287" max="1287" width="18" style="2" customWidth="1"/>
    <col min="1288" max="1288" width="12.5703125" style="2" customWidth="1"/>
    <col min="1289" max="1289" width="14.28515625" style="2" customWidth="1"/>
    <col min="1290" max="1290" width="14.140625" style="2" customWidth="1"/>
    <col min="1291" max="1291" width="14.28515625" style="2" customWidth="1"/>
    <col min="1292" max="1292" width="13.5703125" style="2" customWidth="1"/>
    <col min="1293" max="1293" width="12" style="2" customWidth="1"/>
    <col min="1294" max="1294" width="18" style="2" customWidth="1"/>
    <col min="1295" max="1295" width="7.42578125" style="2" customWidth="1"/>
    <col min="1296" max="1296" width="8.140625" style="2" customWidth="1"/>
    <col min="1297" max="1297" width="7" style="2" customWidth="1"/>
    <col min="1298" max="1298" width="7.5703125" style="2" customWidth="1"/>
    <col min="1299" max="1299" width="20.5703125" style="2" customWidth="1"/>
    <col min="1300" max="1300" width="1.5703125" style="2" customWidth="1"/>
    <col min="1301" max="1301" width="9.5703125" style="2" customWidth="1"/>
    <col min="1302" max="1302" width="8.140625" style="2" customWidth="1"/>
    <col min="1303" max="1303" width="8.28515625" style="2" customWidth="1"/>
    <col min="1304" max="1304" width="7.85546875" style="2" customWidth="1"/>
    <col min="1305" max="1305" width="14" style="2" customWidth="1"/>
    <col min="1306" max="1306" width="75.28515625" style="2" customWidth="1"/>
    <col min="1307" max="1307" width="25.42578125" style="2" customWidth="1"/>
    <col min="1308" max="1308" width="30.85546875" style="2" customWidth="1"/>
    <col min="1309" max="1536" width="11.42578125" style="2"/>
    <col min="1537" max="1537" width="26.42578125" style="2" customWidth="1"/>
    <col min="1538" max="1538" width="17.28515625" style="2" customWidth="1"/>
    <col min="1539" max="1539" width="12.28515625" style="2" customWidth="1"/>
    <col min="1540" max="1540" width="15.28515625" style="2" customWidth="1"/>
    <col min="1541" max="1541" width="5.42578125" style="2" customWidth="1"/>
    <col min="1542" max="1542" width="18.42578125" style="2" customWidth="1"/>
    <col min="1543" max="1543" width="18" style="2" customWidth="1"/>
    <col min="1544" max="1544" width="12.5703125" style="2" customWidth="1"/>
    <col min="1545" max="1545" width="14.28515625" style="2" customWidth="1"/>
    <col min="1546" max="1546" width="14.140625" style="2" customWidth="1"/>
    <col min="1547" max="1547" width="14.28515625" style="2" customWidth="1"/>
    <col min="1548" max="1548" width="13.5703125" style="2" customWidth="1"/>
    <col min="1549" max="1549" width="12" style="2" customWidth="1"/>
    <col min="1550" max="1550" width="18" style="2" customWidth="1"/>
    <col min="1551" max="1551" width="7.42578125" style="2" customWidth="1"/>
    <col min="1552" max="1552" width="8.140625" style="2" customWidth="1"/>
    <col min="1553" max="1553" width="7" style="2" customWidth="1"/>
    <col min="1554" max="1554" width="7.5703125" style="2" customWidth="1"/>
    <col min="1555" max="1555" width="20.5703125" style="2" customWidth="1"/>
    <col min="1556" max="1556" width="1.5703125" style="2" customWidth="1"/>
    <col min="1557" max="1557" width="9.5703125" style="2" customWidth="1"/>
    <col min="1558" max="1558" width="8.140625" style="2" customWidth="1"/>
    <col min="1559" max="1559" width="8.28515625" style="2" customWidth="1"/>
    <col min="1560" max="1560" width="7.85546875" style="2" customWidth="1"/>
    <col min="1561" max="1561" width="14" style="2" customWidth="1"/>
    <col min="1562" max="1562" width="75.28515625" style="2" customWidth="1"/>
    <col min="1563" max="1563" width="25.42578125" style="2" customWidth="1"/>
    <col min="1564" max="1564" width="30.85546875" style="2" customWidth="1"/>
    <col min="1565" max="1792" width="11.42578125" style="2"/>
    <col min="1793" max="1793" width="26.42578125" style="2" customWidth="1"/>
    <col min="1794" max="1794" width="17.28515625" style="2" customWidth="1"/>
    <col min="1795" max="1795" width="12.28515625" style="2" customWidth="1"/>
    <col min="1796" max="1796" width="15.28515625" style="2" customWidth="1"/>
    <col min="1797" max="1797" width="5.42578125" style="2" customWidth="1"/>
    <col min="1798" max="1798" width="18.42578125" style="2" customWidth="1"/>
    <col min="1799" max="1799" width="18" style="2" customWidth="1"/>
    <col min="1800" max="1800" width="12.5703125" style="2" customWidth="1"/>
    <col min="1801" max="1801" width="14.28515625" style="2" customWidth="1"/>
    <col min="1802" max="1802" width="14.140625" style="2" customWidth="1"/>
    <col min="1803" max="1803" width="14.28515625" style="2" customWidth="1"/>
    <col min="1804" max="1804" width="13.5703125" style="2" customWidth="1"/>
    <col min="1805" max="1805" width="12" style="2" customWidth="1"/>
    <col min="1806" max="1806" width="18" style="2" customWidth="1"/>
    <col min="1807" max="1807" width="7.42578125" style="2" customWidth="1"/>
    <col min="1808" max="1808" width="8.140625" style="2" customWidth="1"/>
    <col min="1809" max="1809" width="7" style="2" customWidth="1"/>
    <col min="1810" max="1810" width="7.5703125" style="2" customWidth="1"/>
    <col min="1811" max="1811" width="20.5703125" style="2" customWidth="1"/>
    <col min="1812" max="1812" width="1.5703125" style="2" customWidth="1"/>
    <col min="1813" max="1813" width="9.5703125" style="2" customWidth="1"/>
    <col min="1814" max="1814" width="8.140625" style="2" customWidth="1"/>
    <col min="1815" max="1815" width="8.28515625" style="2" customWidth="1"/>
    <col min="1816" max="1816" width="7.85546875" style="2" customWidth="1"/>
    <col min="1817" max="1817" width="14" style="2" customWidth="1"/>
    <col min="1818" max="1818" width="75.28515625" style="2" customWidth="1"/>
    <col min="1819" max="1819" width="25.42578125" style="2" customWidth="1"/>
    <col min="1820" max="1820" width="30.85546875" style="2" customWidth="1"/>
    <col min="1821" max="2048" width="11.42578125" style="2"/>
    <col min="2049" max="2049" width="26.42578125" style="2" customWidth="1"/>
    <col min="2050" max="2050" width="17.28515625" style="2" customWidth="1"/>
    <col min="2051" max="2051" width="12.28515625" style="2" customWidth="1"/>
    <col min="2052" max="2052" width="15.28515625" style="2" customWidth="1"/>
    <col min="2053" max="2053" width="5.42578125" style="2" customWidth="1"/>
    <col min="2054" max="2054" width="18.42578125" style="2" customWidth="1"/>
    <col min="2055" max="2055" width="18" style="2" customWidth="1"/>
    <col min="2056" max="2056" width="12.5703125" style="2" customWidth="1"/>
    <col min="2057" max="2057" width="14.28515625" style="2" customWidth="1"/>
    <col min="2058" max="2058" width="14.140625" style="2" customWidth="1"/>
    <col min="2059" max="2059" width="14.28515625" style="2" customWidth="1"/>
    <col min="2060" max="2060" width="13.5703125" style="2" customWidth="1"/>
    <col min="2061" max="2061" width="12" style="2" customWidth="1"/>
    <col min="2062" max="2062" width="18" style="2" customWidth="1"/>
    <col min="2063" max="2063" width="7.42578125" style="2" customWidth="1"/>
    <col min="2064" max="2064" width="8.140625" style="2" customWidth="1"/>
    <col min="2065" max="2065" width="7" style="2" customWidth="1"/>
    <col min="2066" max="2066" width="7.5703125" style="2" customWidth="1"/>
    <col min="2067" max="2067" width="20.5703125" style="2" customWidth="1"/>
    <col min="2068" max="2068" width="1.5703125" style="2" customWidth="1"/>
    <col min="2069" max="2069" width="9.5703125" style="2" customWidth="1"/>
    <col min="2070" max="2070" width="8.140625" style="2" customWidth="1"/>
    <col min="2071" max="2071" width="8.28515625" style="2" customWidth="1"/>
    <col min="2072" max="2072" width="7.85546875" style="2" customWidth="1"/>
    <col min="2073" max="2073" width="14" style="2" customWidth="1"/>
    <col min="2074" max="2074" width="75.28515625" style="2" customWidth="1"/>
    <col min="2075" max="2075" width="25.42578125" style="2" customWidth="1"/>
    <col min="2076" max="2076" width="30.85546875" style="2" customWidth="1"/>
    <col min="2077" max="2304" width="11.42578125" style="2"/>
    <col min="2305" max="2305" width="26.42578125" style="2" customWidth="1"/>
    <col min="2306" max="2306" width="17.28515625" style="2" customWidth="1"/>
    <col min="2307" max="2307" width="12.28515625" style="2" customWidth="1"/>
    <col min="2308" max="2308" width="15.28515625" style="2" customWidth="1"/>
    <col min="2309" max="2309" width="5.42578125" style="2" customWidth="1"/>
    <col min="2310" max="2310" width="18.42578125" style="2" customWidth="1"/>
    <col min="2311" max="2311" width="18" style="2" customWidth="1"/>
    <col min="2312" max="2312" width="12.5703125" style="2" customWidth="1"/>
    <col min="2313" max="2313" width="14.28515625" style="2" customWidth="1"/>
    <col min="2314" max="2314" width="14.140625" style="2" customWidth="1"/>
    <col min="2315" max="2315" width="14.28515625" style="2" customWidth="1"/>
    <col min="2316" max="2316" width="13.5703125" style="2" customWidth="1"/>
    <col min="2317" max="2317" width="12" style="2" customWidth="1"/>
    <col min="2318" max="2318" width="18" style="2" customWidth="1"/>
    <col min="2319" max="2319" width="7.42578125" style="2" customWidth="1"/>
    <col min="2320" max="2320" width="8.140625" style="2" customWidth="1"/>
    <col min="2321" max="2321" width="7" style="2" customWidth="1"/>
    <col min="2322" max="2322" width="7.5703125" style="2" customWidth="1"/>
    <col min="2323" max="2323" width="20.5703125" style="2" customWidth="1"/>
    <col min="2324" max="2324" width="1.5703125" style="2" customWidth="1"/>
    <col min="2325" max="2325" width="9.5703125" style="2" customWidth="1"/>
    <col min="2326" max="2326" width="8.140625" style="2" customWidth="1"/>
    <col min="2327" max="2327" width="8.28515625" style="2" customWidth="1"/>
    <col min="2328" max="2328" width="7.85546875" style="2" customWidth="1"/>
    <col min="2329" max="2329" width="14" style="2" customWidth="1"/>
    <col min="2330" max="2330" width="75.28515625" style="2" customWidth="1"/>
    <col min="2331" max="2331" width="25.42578125" style="2" customWidth="1"/>
    <col min="2332" max="2332" width="30.85546875" style="2" customWidth="1"/>
    <col min="2333" max="2560" width="11.42578125" style="2"/>
    <col min="2561" max="2561" width="26.42578125" style="2" customWidth="1"/>
    <col min="2562" max="2562" width="17.28515625" style="2" customWidth="1"/>
    <col min="2563" max="2563" width="12.28515625" style="2" customWidth="1"/>
    <col min="2564" max="2564" width="15.28515625" style="2" customWidth="1"/>
    <col min="2565" max="2565" width="5.42578125" style="2" customWidth="1"/>
    <col min="2566" max="2566" width="18.42578125" style="2" customWidth="1"/>
    <col min="2567" max="2567" width="18" style="2" customWidth="1"/>
    <col min="2568" max="2568" width="12.5703125" style="2" customWidth="1"/>
    <col min="2569" max="2569" width="14.28515625" style="2" customWidth="1"/>
    <col min="2570" max="2570" width="14.140625" style="2" customWidth="1"/>
    <col min="2571" max="2571" width="14.28515625" style="2" customWidth="1"/>
    <col min="2572" max="2572" width="13.5703125" style="2" customWidth="1"/>
    <col min="2573" max="2573" width="12" style="2" customWidth="1"/>
    <col min="2574" max="2574" width="18" style="2" customWidth="1"/>
    <col min="2575" max="2575" width="7.42578125" style="2" customWidth="1"/>
    <col min="2576" max="2576" width="8.140625" style="2" customWidth="1"/>
    <col min="2577" max="2577" width="7" style="2" customWidth="1"/>
    <col min="2578" max="2578" width="7.5703125" style="2" customWidth="1"/>
    <col min="2579" max="2579" width="20.5703125" style="2" customWidth="1"/>
    <col min="2580" max="2580" width="1.5703125" style="2" customWidth="1"/>
    <col min="2581" max="2581" width="9.5703125" style="2" customWidth="1"/>
    <col min="2582" max="2582" width="8.140625" style="2" customWidth="1"/>
    <col min="2583" max="2583" width="8.28515625" style="2" customWidth="1"/>
    <col min="2584" max="2584" width="7.85546875" style="2" customWidth="1"/>
    <col min="2585" max="2585" width="14" style="2" customWidth="1"/>
    <col min="2586" max="2586" width="75.28515625" style="2" customWidth="1"/>
    <col min="2587" max="2587" width="25.42578125" style="2" customWidth="1"/>
    <col min="2588" max="2588" width="30.85546875" style="2" customWidth="1"/>
    <col min="2589" max="2816" width="11.42578125" style="2"/>
    <col min="2817" max="2817" width="26.42578125" style="2" customWidth="1"/>
    <col min="2818" max="2818" width="17.28515625" style="2" customWidth="1"/>
    <col min="2819" max="2819" width="12.28515625" style="2" customWidth="1"/>
    <col min="2820" max="2820" width="15.28515625" style="2" customWidth="1"/>
    <col min="2821" max="2821" width="5.42578125" style="2" customWidth="1"/>
    <col min="2822" max="2822" width="18.42578125" style="2" customWidth="1"/>
    <col min="2823" max="2823" width="18" style="2" customWidth="1"/>
    <col min="2824" max="2824" width="12.5703125" style="2" customWidth="1"/>
    <col min="2825" max="2825" width="14.28515625" style="2" customWidth="1"/>
    <col min="2826" max="2826" width="14.140625" style="2" customWidth="1"/>
    <col min="2827" max="2827" width="14.28515625" style="2" customWidth="1"/>
    <col min="2828" max="2828" width="13.5703125" style="2" customWidth="1"/>
    <col min="2829" max="2829" width="12" style="2" customWidth="1"/>
    <col min="2830" max="2830" width="18" style="2" customWidth="1"/>
    <col min="2831" max="2831" width="7.42578125" style="2" customWidth="1"/>
    <col min="2832" max="2832" width="8.140625" style="2" customWidth="1"/>
    <col min="2833" max="2833" width="7" style="2" customWidth="1"/>
    <col min="2834" max="2834" width="7.5703125" style="2" customWidth="1"/>
    <col min="2835" max="2835" width="20.5703125" style="2" customWidth="1"/>
    <col min="2836" max="2836" width="1.5703125" style="2" customWidth="1"/>
    <col min="2837" max="2837" width="9.5703125" style="2" customWidth="1"/>
    <col min="2838" max="2838" width="8.140625" style="2" customWidth="1"/>
    <col min="2839" max="2839" width="8.28515625" style="2" customWidth="1"/>
    <col min="2840" max="2840" width="7.85546875" style="2" customWidth="1"/>
    <col min="2841" max="2841" width="14" style="2" customWidth="1"/>
    <col min="2842" max="2842" width="75.28515625" style="2" customWidth="1"/>
    <col min="2843" max="2843" width="25.42578125" style="2" customWidth="1"/>
    <col min="2844" max="2844" width="30.85546875" style="2" customWidth="1"/>
    <col min="2845" max="3072" width="11.42578125" style="2"/>
    <col min="3073" max="3073" width="26.42578125" style="2" customWidth="1"/>
    <col min="3074" max="3074" width="17.28515625" style="2" customWidth="1"/>
    <col min="3075" max="3075" width="12.28515625" style="2" customWidth="1"/>
    <col min="3076" max="3076" width="15.28515625" style="2" customWidth="1"/>
    <col min="3077" max="3077" width="5.42578125" style="2" customWidth="1"/>
    <col min="3078" max="3078" width="18.42578125" style="2" customWidth="1"/>
    <col min="3079" max="3079" width="18" style="2" customWidth="1"/>
    <col min="3080" max="3080" width="12.5703125" style="2" customWidth="1"/>
    <col min="3081" max="3081" width="14.28515625" style="2" customWidth="1"/>
    <col min="3082" max="3082" width="14.140625" style="2" customWidth="1"/>
    <col min="3083" max="3083" width="14.28515625" style="2" customWidth="1"/>
    <col min="3084" max="3084" width="13.5703125" style="2" customWidth="1"/>
    <col min="3085" max="3085" width="12" style="2" customWidth="1"/>
    <col min="3086" max="3086" width="18" style="2" customWidth="1"/>
    <col min="3087" max="3087" width="7.42578125" style="2" customWidth="1"/>
    <col min="3088" max="3088" width="8.140625" style="2" customWidth="1"/>
    <col min="3089" max="3089" width="7" style="2" customWidth="1"/>
    <col min="3090" max="3090" width="7.5703125" style="2" customWidth="1"/>
    <col min="3091" max="3091" width="20.5703125" style="2" customWidth="1"/>
    <col min="3092" max="3092" width="1.5703125" style="2" customWidth="1"/>
    <col min="3093" max="3093" width="9.5703125" style="2" customWidth="1"/>
    <col min="3094" max="3094" width="8.140625" style="2" customWidth="1"/>
    <col min="3095" max="3095" width="8.28515625" style="2" customWidth="1"/>
    <col min="3096" max="3096" width="7.85546875" style="2" customWidth="1"/>
    <col min="3097" max="3097" width="14" style="2" customWidth="1"/>
    <col min="3098" max="3098" width="75.28515625" style="2" customWidth="1"/>
    <col min="3099" max="3099" width="25.42578125" style="2" customWidth="1"/>
    <col min="3100" max="3100" width="30.85546875" style="2" customWidth="1"/>
    <col min="3101" max="3328" width="11.42578125" style="2"/>
    <col min="3329" max="3329" width="26.42578125" style="2" customWidth="1"/>
    <col min="3330" max="3330" width="17.28515625" style="2" customWidth="1"/>
    <col min="3331" max="3331" width="12.28515625" style="2" customWidth="1"/>
    <col min="3332" max="3332" width="15.28515625" style="2" customWidth="1"/>
    <col min="3333" max="3333" width="5.42578125" style="2" customWidth="1"/>
    <col min="3334" max="3334" width="18.42578125" style="2" customWidth="1"/>
    <col min="3335" max="3335" width="18" style="2" customWidth="1"/>
    <col min="3336" max="3336" width="12.5703125" style="2" customWidth="1"/>
    <col min="3337" max="3337" width="14.28515625" style="2" customWidth="1"/>
    <col min="3338" max="3338" width="14.140625" style="2" customWidth="1"/>
    <col min="3339" max="3339" width="14.28515625" style="2" customWidth="1"/>
    <col min="3340" max="3340" width="13.5703125" style="2" customWidth="1"/>
    <col min="3341" max="3341" width="12" style="2" customWidth="1"/>
    <col min="3342" max="3342" width="18" style="2" customWidth="1"/>
    <col min="3343" max="3343" width="7.42578125" style="2" customWidth="1"/>
    <col min="3344" max="3344" width="8.140625" style="2" customWidth="1"/>
    <col min="3345" max="3345" width="7" style="2" customWidth="1"/>
    <col min="3346" max="3346" width="7.5703125" style="2" customWidth="1"/>
    <col min="3347" max="3347" width="20.5703125" style="2" customWidth="1"/>
    <col min="3348" max="3348" width="1.5703125" style="2" customWidth="1"/>
    <col min="3349" max="3349" width="9.5703125" style="2" customWidth="1"/>
    <col min="3350" max="3350" width="8.140625" style="2" customWidth="1"/>
    <col min="3351" max="3351" width="8.28515625" style="2" customWidth="1"/>
    <col min="3352" max="3352" width="7.85546875" style="2" customWidth="1"/>
    <col min="3353" max="3353" width="14" style="2" customWidth="1"/>
    <col min="3354" max="3354" width="75.28515625" style="2" customWidth="1"/>
    <col min="3355" max="3355" width="25.42578125" style="2" customWidth="1"/>
    <col min="3356" max="3356" width="30.85546875" style="2" customWidth="1"/>
    <col min="3357" max="3584" width="11.42578125" style="2"/>
    <col min="3585" max="3585" width="26.42578125" style="2" customWidth="1"/>
    <col min="3586" max="3586" width="17.28515625" style="2" customWidth="1"/>
    <col min="3587" max="3587" width="12.28515625" style="2" customWidth="1"/>
    <col min="3588" max="3588" width="15.28515625" style="2" customWidth="1"/>
    <col min="3589" max="3589" width="5.42578125" style="2" customWidth="1"/>
    <col min="3590" max="3590" width="18.42578125" style="2" customWidth="1"/>
    <col min="3591" max="3591" width="18" style="2" customWidth="1"/>
    <col min="3592" max="3592" width="12.5703125" style="2" customWidth="1"/>
    <col min="3593" max="3593" width="14.28515625" style="2" customWidth="1"/>
    <col min="3594" max="3594" width="14.140625" style="2" customWidth="1"/>
    <col min="3595" max="3595" width="14.28515625" style="2" customWidth="1"/>
    <col min="3596" max="3596" width="13.5703125" style="2" customWidth="1"/>
    <col min="3597" max="3597" width="12" style="2" customWidth="1"/>
    <col min="3598" max="3598" width="18" style="2" customWidth="1"/>
    <col min="3599" max="3599" width="7.42578125" style="2" customWidth="1"/>
    <col min="3600" max="3600" width="8.140625" style="2" customWidth="1"/>
    <col min="3601" max="3601" width="7" style="2" customWidth="1"/>
    <col min="3602" max="3602" width="7.5703125" style="2" customWidth="1"/>
    <col min="3603" max="3603" width="20.5703125" style="2" customWidth="1"/>
    <col min="3604" max="3604" width="1.5703125" style="2" customWidth="1"/>
    <col min="3605" max="3605" width="9.5703125" style="2" customWidth="1"/>
    <col min="3606" max="3606" width="8.140625" style="2" customWidth="1"/>
    <col min="3607" max="3607" width="8.28515625" style="2" customWidth="1"/>
    <col min="3608" max="3608" width="7.85546875" style="2" customWidth="1"/>
    <col min="3609" max="3609" width="14" style="2" customWidth="1"/>
    <col min="3610" max="3610" width="75.28515625" style="2" customWidth="1"/>
    <col min="3611" max="3611" width="25.42578125" style="2" customWidth="1"/>
    <col min="3612" max="3612" width="30.85546875" style="2" customWidth="1"/>
    <col min="3613" max="3840" width="11.42578125" style="2"/>
    <col min="3841" max="3841" width="26.42578125" style="2" customWidth="1"/>
    <col min="3842" max="3842" width="17.28515625" style="2" customWidth="1"/>
    <col min="3843" max="3843" width="12.28515625" style="2" customWidth="1"/>
    <col min="3844" max="3844" width="15.28515625" style="2" customWidth="1"/>
    <col min="3845" max="3845" width="5.42578125" style="2" customWidth="1"/>
    <col min="3846" max="3846" width="18.42578125" style="2" customWidth="1"/>
    <col min="3847" max="3847" width="18" style="2" customWidth="1"/>
    <col min="3848" max="3848" width="12.5703125" style="2" customWidth="1"/>
    <col min="3849" max="3849" width="14.28515625" style="2" customWidth="1"/>
    <col min="3850" max="3850" width="14.140625" style="2" customWidth="1"/>
    <col min="3851" max="3851" width="14.28515625" style="2" customWidth="1"/>
    <col min="3852" max="3852" width="13.5703125" style="2" customWidth="1"/>
    <col min="3853" max="3853" width="12" style="2" customWidth="1"/>
    <col min="3854" max="3854" width="18" style="2" customWidth="1"/>
    <col min="3855" max="3855" width="7.42578125" style="2" customWidth="1"/>
    <col min="3856" max="3856" width="8.140625" style="2" customWidth="1"/>
    <col min="3857" max="3857" width="7" style="2" customWidth="1"/>
    <col min="3858" max="3858" width="7.5703125" style="2" customWidth="1"/>
    <col min="3859" max="3859" width="20.5703125" style="2" customWidth="1"/>
    <col min="3860" max="3860" width="1.5703125" style="2" customWidth="1"/>
    <col min="3861" max="3861" width="9.5703125" style="2" customWidth="1"/>
    <col min="3862" max="3862" width="8.140625" style="2" customWidth="1"/>
    <col min="3863" max="3863" width="8.28515625" style="2" customWidth="1"/>
    <col min="3864" max="3864" width="7.85546875" style="2" customWidth="1"/>
    <col min="3865" max="3865" width="14" style="2" customWidth="1"/>
    <col min="3866" max="3866" width="75.28515625" style="2" customWidth="1"/>
    <col min="3867" max="3867" width="25.42578125" style="2" customWidth="1"/>
    <col min="3868" max="3868" width="30.85546875" style="2" customWidth="1"/>
    <col min="3869" max="4096" width="11.42578125" style="2"/>
    <col min="4097" max="4097" width="26.42578125" style="2" customWidth="1"/>
    <col min="4098" max="4098" width="17.28515625" style="2" customWidth="1"/>
    <col min="4099" max="4099" width="12.28515625" style="2" customWidth="1"/>
    <col min="4100" max="4100" width="15.28515625" style="2" customWidth="1"/>
    <col min="4101" max="4101" width="5.42578125" style="2" customWidth="1"/>
    <col min="4102" max="4102" width="18.42578125" style="2" customWidth="1"/>
    <col min="4103" max="4103" width="18" style="2" customWidth="1"/>
    <col min="4104" max="4104" width="12.5703125" style="2" customWidth="1"/>
    <col min="4105" max="4105" width="14.28515625" style="2" customWidth="1"/>
    <col min="4106" max="4106" width="14.140625" style="2" customWidth="1"/>
    <col min="4107" max="4107" width="14.28515625" style="2" customWidth="1"/>
    <col min="4108" max="4108" width="13.5703125" style="2" customWidth="1"/>
    <col min="4109" max="4109" width="12" style="2" customWidth="1"/>
    <col min="4110" max="4110" width="18" style="2" customWidth="1"/>
    <col min="4111" max="4111" width="7.42578125" style="2" customWidth="1"/>
    <col min="4112" max="4112" width="8.140625" style="2" customWidth="1"/>
    <col min="4113" max="4113" width="7" style="2" customWidth="1"/>
    <col min="4114" max="4114" width="7.5703125" style="2" customWidth="1"/>
    <col min="4115" max="4115" width="20.5703125" style="2" customWidth="1"/>
    <col min="4116" max="4116" width="1.5703125" style="2" customWidth="1"/>
    <col min="4117" max="4117" width="9.5703125" style="2" customWidth="1"/>
    <col min="4118" max="4118" width="8.140625" style="2" customWidth="1"/>
    <col min="4119" max="4119" width="8.28515625" style="2" customWidth="1"/>
    <col min="4120" max="4120" width="7.85546875" style="2" customWidth="1"/>
    <col min="4121" max="4121" width="14" style="2" customWidth="1"/>
    <col min="4122" max="4122" width="75.28515625" style="2" customWidth="1"/>
    <col min="4123" max="4123" width="25.42578125" style="2" customWidth="1"/>
    <col min="4124" max="4124" width="30.85546875" style="2" customWidth="1"/>
    <col min="4125" max="4352" width="11.42578125" style="2"/>
    <col min="4353" max="4353" width="26.42578125" style="2" customWidth="1"/>
    <col min="4354" max="4354" width="17.28515625" style="2" customWidth="1"/>
    <col min="4355" max="4355" width="12.28515625" style="2" customWidth="1"/>
    <col min="4356" max="4356" width="15.28515625" style="2" customWidth="1"/>
    <col min="4357" max="4357" width="5.42578125" style="2" customWidth="1"/>
    <col min="4358" max="4358" width="18.42578125" style="2" customWidth="1"/>
    <col min="4359" max="4359" width="18" style="2" customWidth="1"/>
    <col min="4360" max="4360" width="12.5703125" style="2" customWidth="1"/>
    <col min="4361" max="4361" width="14.28515625" style="2" customWidth="1"/>
    <col min="4362" max="4362" width="14.140625" style="2" customWidth="1"/>
    <col min="4363" max="4363" width="14.28515625" style="2" customWidth="1"/>
    <col min="4364" max="4364" width="13.5703125" style="2" customWidth="1"/>
    <col min="4365" max="4365" width="12" style="2" customWidth="1"/>
    <col min="4366" max="4366" width="18" style="2" customWidth="1"/>
    <col min="4367" max="4367" width="7.42578125" style="2" customWidth="1"/>
    <col min="4368" max="4368" width="8.140625" style="2" customWidth="1"/>
    <col min="4369" max="4369" width="7" style="2" customWidth="1"/>
    <col min="4370" max="4370" width="7.5703125" style="2" customWidth="1"/>
    <col min="4371" max="4371" width="20.5703125" style="2" customWidth="1"/>
    <col min="4372" max="4372" width="1.5703125" style="2" customWidth="1"/>
    <col min="4373" max="4373" width="9.5703125" style="2" customWidth="1"/>
    <col min="4374" max="4374" width="8.140625" style="2" customWidth="1"/>
    <col min="4375" max="4375" width="8.28515625" style="2" customWidth="1"/>
    <col min="4376" max="4376" width="7.85546875" style="2" customWidth="1"/>
    <col min="4377" max="4377" width="14" style="2" customWidth="1"/>
    <col min="4378" max="4378" width="75.28515625" style="2" customWidth="1"/>
    <col min="4379" max="4379" width="25.42578125" style="2" customWidth="1"/>
    <col min="4380" max="4380" width="30.85546875" style="2" customWidth="1"/>
    <col min="4381" max="4608" width="11.42578125" style="2"/>
    <col min="4609" max="4609" width="26.42578125" style="2" customWidth="1"/>
    <col min="4610" max="4610" width="17.28515625" style="2" customWidth="1"/>
    <col min="4611" max="4611" width="12.28515625" style="2" customWidth="1"/>
    <col min="4612" max="4612" width="15.28515625" style="2" customWidth="1"/>
    <col min="4613" max="4613" width="5.42578125" style="2" customWidth="1"/>
    <col min="4614" max="4614" width="18.42578125" style="2" customWidth="1"/>
    <col min="4615" max="4615" width="18" style="2" customWidth="1"/>
    <col min="4616" max="4616" width="12.5703125" style="2" customWidth="1"/>
    <col min="4617" max="4617" width="14.28515625" style="2" customWidth="1"/>
    <col min="4618" max="4618" width="14.140625" style="2" customWidth="1"/>
    <col min="4619" max="4619" width="14.28515625" style="2" customWidth="1"/>
    <col min="4620" max="4620" width="13.5703125" style="2" customWidth="1"/>
    <col min="4621" max="4621" width="12" style="2" customWidth="1"/>
    <col min="4622" max="4622" width="18" style="2" customWidth="1"/>
    <col min="4623" max="4623" width="7.42578125" style="2" customWidth="1"/>
    <col min="4624" max="4624" width="8.140625" style="2" customWidth="1"/>
    <col min="4625" max="4625" width="7" style="2" customWidth="1"/>
    <col min="4626" max="4626" width="7.5703125" style="2" customWidth="1"/>
    <col min="4627" max="4627" width="20.5703125" style="2" customWidth="1"/>
    <col min="4628" max="4628" width="1.5703125" style="2" customWidth="1"/>
    <col min="4629" max="4629" width="9.5703125" style="2" customWidth="1"/>
    <col min="4630" max="4630" width="8.140625" style="2" customWidth="1"/>
    <col min="4631" max="4631" width="8.28515625" style="2" customWidth="1"/>
    <col min="4632" max="4632" width="7.85546875" style="2" customWidth="1"/>
    <col min="4633" max="4633" width="14" style="2" customWidth="1"/>
    <col min="4634" max="4634" width="75.28515625" style="2" customWidth="1"/>
    <col min="4635" max="4635" width="25.42578125" style="2" customWidth="1"/>
    <col min="4636" max="4636" width="30.85546875" style="2" customWidth="1"/>
    <col min="4637" max="4864" width="11.42578125" style="2"/>
    <col min="4865" max="4865" width="26.42578125" style="2" customWidth="1"/>
    <col min="4866" max="4866" width="17.28515625" style="2" customWidth="1"/>
    <col min="4867" max="4867" width="12.28515625" style="2" customWidth="1"/>
    <col min="4868" max="4868" width="15.28515625" style="2" customWidth="1"/>
    <col min="4869" max="4869" width="5.42578125" style="2" customWidth="1"/>
    <col min="4870" max="4870" width="18.42578125" style="2" customWidth="1"/>
    <col min="4871" max="4871" width="18" style="2" customWidth="1"/>
    <col min="4872" max="4872" width="12.5703125" style="2" customWidth="1"/>
    <col min="4873" max="4873" width="14.28515625" style="2" customWidth="1"/>
    <col min="4874" max="4874" width="14.140625" style="2" customWidth="1"/>
    <col min="4875" max="4875" width="14.28515625" style="2" customWidth="1"/>
    <col min="4876" max="4876" width="13.5703125" style="2" customWidth="1"/>
    <col min="4877" max="4877" width="12" style="2" customWidth="1"/>
    <col min="4878" max="4878" width="18" style="2" customWidth="1"/>
    <col min="4879" max="4879" width="7.42578125" style="2" customWidth="1"/>
    <col min="4880" max="4880" width="8.140625" style="2" customWidth="1"/>
    <col min="4881" max="4881" width="7" style="2" customWidth="1"/>
    <col min="4882" max="4882" width="7.5703125" style="2" customWidth="1"/>
    <col min="4883" max="4883" width="20.5703125" style="2" customWidth="1"/>
    <col min="4884" max="4884" width="1.5703125" style="2" customWidth="1"/>
    <col min="4885" max="4885" width="9.5703125" style="2" customWidth="1"/>
    <col min="4886" max="4886" width="8.140625" style="2" customWidth="1"/>
    <col min="4887" max="4887" width="8.28515625" style="2" customWidth="1"/>
    <col min="4888" max="4888" width="7.85546875" style="2" customWidth="1"/>
    <col min="4889" max="4889" width="14" style="2" customWidth="1"/>
    <col min="4890" max="4890" width="75.28515625" style="2" customWidth="1"/>
    <col min="4891" max="4891" width="25.42578125" style="2" customWidth="1"/>
    <col min="4892" max="4892" width="30.85546875" style="2" customWidth="1"/>
    <col min="4893" max="5120" width="11.42578125" style="2"/>
    <col min="5121" max="5121" width="26.42578125" style="2" customWidth="1"/>
    <col min="5122" max="5122" width="17.28515625" style="2" customWidth="1"/>
    <col min="5123" max="5123" width="12.28515625" style="2" customWidth="1"/>
    <col min="5124" max="5124" width="15.28515625" style="2" customWidth="1"/>
    <col min="5125" max="5125" width="5.42578125" style="2" customWidth="1"/>
    <col min="5126" max="5126" width="18.42578125" style="2" customWidth="1"/>
    <col min="5127" max="5127" width="18" style="2" customWidth="1"/>
    <col min="5128" max="5128" width="12.5703125" style="2" customWidth="1"/>
    <col min="5129" max="5129" width="14.28515625" style="2" customWidth="1"/>
    <col min="5130" max="5130" width="14.140625" style="2" customWidth="1"/>
    <col min="5131" max="5131" width="14.28515625" style="2" customWidth="1"/>
    <col min="5132" max="5132" width="13.5703125" style="2" customWidth="1"/>
    <col min="5133" max="5133" width="12" style="2" customWidth="1"/>
    <col min="5134" max="5134" width="18" style="2" customWidth="1"/>
    <col min="5135" max="5135" width="7.42578125" style="2" customWidth="1"/>
    <col min="5136" max="5136" width="8.140625" style="2" customWidth="1"/>
    <col min="5137" max="5137" width="7" style="2" customWidth="1"/>
    <col min="5138" max="5138" width="7.5703125" style="2" customWidth="1"/>
    <col min="5139" max="5139" width="20.5703125" style="2" customWidth="1"/>
    <col min="5140" max="5140" width="1.5703125" style="2" customWidth="1"/>
    <col min="5141" max="5141" width="9.5703125" style="2" customWidth="1"/>
    <col min="5142" max="5142" width="8.140625" style="2" customWidth="1"/>
    <col min="5143" max="5143" width="8.28515625" style="2" customWidth="1"/>
    <col min="5144" max="5144" width="7.85546875" style="2" customWidth="1"/>
    <col min="5145" max="5145" width="14" style="2" customWidth="1"/>
    <col min="5146" max="5146" width="75.28515625" style="2" customWidth="1"/>
    <col min="5147" max="5147" width="25.42578125" style="2" customWidth="1"/>
    <col min="5148" max="5148" width="30.85546875" style="2" customWidth="1"/>
    <col min="5149" max="5376" width="11.42578125" style="2"/>
    <col min="5377" max="5377" width="26.42578125" style="2" customWidth="1"/>
    <col min="5378" max="5378" width="17.28515625" style="2" customWidth="1"/>
    <col min="5379" max="5379" width="12.28515625" style="2" customWidth="1"/>
    <col min="5380" max="5380" width="15.28515625" style="2" customWidth="1"/>
    <col min="5381" max="5381" width="5.42578125" style="2" customWidth="1"/>
    <col min="5382" max="5382" width="18.42578125" style="2" customWidth="1"/>
    <col min="5383" max="5383" width="18" style="2" customWidth="1"/>
    <col min="5384" max="5384" width="12.5703125" style="2" customWidth="1"/>
    <col min="5385" max="5385" width="14.28515625" style="2" customWidth="1"/>
    <col min="5386" max="5386" width="14.140625" style="2" customWidth="1"/>
    <col min="5387" max="5387" width="14.28515625" style="2" customWidth="1"/>
    <col min="5388" max="5388" width="13.5703125" style="2" customWidth="1"/>
    <col min="5389" max="5389" width="12" style="2" customWidth="1"/>
    <col min="5390" max="5390" width="18" style="2" customWidth="1"/>
    <col min="5391" max="5391" width="7.42578125" style="2" customWidth="1"/>
    <col min="5392" max="5392" width="8.140625" style="2" customWidth="1"/>
    <col min="5393" max="5393" width="7" style="2" customWidth="1"/>
    <col min="5394" max="5394" width="7.5703125" style="2" customWidth="1"/>
    <col min="5395" max="5395" width="20.5703125" style="2" customWidth="1"/>
    <col min="5396" max="5396" width="1.5703125" style="2" customWidth="1"/>
    <col min="5397" max="5397" width="9.5703125" style="2" customWidth="1"/>
    <col min="5398" max="5398" width="8.140625" style="2" customWidth="1"/>
    <col min="5399" max="5399" width="8.28515625" style="2" customWidth="1"/>
    <col min="5400" max="5400" width="7.85546875" style="2" customWidth="1"/>
    <col min="5401" max="5401" width="14" style="2" customWidth="1"/>
    <col min="5402" max="5402" width="75.28515625" style="2" customWidth="1"/>
    <col min="5403" max="5403" width="25.42578125" style="2" customWidth="1"/>
    <col min="5404" max="5404" width="30.85546875" style="2" customWidth="1"/>
    <col min="5405" max="5632" width="11.42578125" style="2"/>
    <col min="5633" max="5633" width="26.42578125" style="2" customWidth="1"/>
    <col min="5634" max="5634" width="17.28515625" style="2" customWidth="1"/>
    <col min="5635" max="5635" width="12.28515625" style="2" customWidth="1"/>
    <col min="5636" max="5636" width="15.28515625" style="2" customWidth="1"/>
    <col min="5637" max="5637" width="5.42578125" style="2" customWidth="1"/>
    <col min="5638" max="5638" width="18.42578125" style="2" customWidth="1"/>
    <col min="5639" max="5639" width="18" style="2" customWidth="1"/>
    <col min="5640" max="5640" width="12.5703125" style="2" customWidth="1"/>
    <col min="5641" max="5641" width="14.28515625" style="2" customWidth="1"/>
    <col min="5642" max="5642" width="14.140625" style="2" customWidth="1"/>
    <col min="5643" max="5643" width="14.28515625" style="2" customWidth="1"/>
    <col min="5644" max="5644" width="13.5703125" style="2" customWidth="1"/>
    <col min="5645" max="5645" width="12" style="2" customWidth="1"/>
    <col min="5646" max="5646" width="18" style="2" customWidth="1"/>
    <col min="5647" max="5647" width="7.42578125" style="2" customWidth="1"/>
    <col min="5648" max="5648" width="8.140625" style="2" customWidth="1"/>
    <col min="5649" max="5649" width="7" style="2" customWidth="1"/>
    <col min="5650" max="5650" width="7.5703125" style="2" customWidth="1"/>
    <col min="5651" max="5651" width="20.5703125" style="2" customWidth="1"/>
    <col min="5652" max="5652" width="1.5703125" style="2" customWidth="1"/>
    <col min="5653" max="5653" width="9.5703125" style="2" customWidth="1"/>
    <col min="5654" max="5654" width="8.140625" style="2" customWidth="1"/>
    <col min="5655" max="5655" width="8.28515625" style="2" customWidth="1"/>
    <col min="5656" max="5656" width="7.85546875" style="2" customWidth="1"/>
    <col min="5657" max="5657" width="14" style="2" customWidth="1"/>
    <col min="5658" max="5658" width="75.28515625" style="2" customWidth="1"/>
    <col min="5659" max="5659" width="25.42578125" style="2" customWidth="1"/>
    <col min="5660" max="5660" width="30.85546875" style="2" customWidth="1"/>
    <col min="5661" max="5888" width="11.42578125" style="2"/>
    <col min="5889" max="5889" width="26.42578125" style="2" customWidth="1"/>
    <col min="5890" max="5890" width="17.28515625" style="2" customWidth="1"/>
    <col min="5891" max="5891" width="12.28515625" style="2" customWidth="1"/>
    <col min="5892" max="5892" width="15.28515625" style="2" customWidth="1"/>
    <col min="5893" max="5893" width="5.42578125" style="2" customWidth="1"/>
    <col min="5894" max="5894" width="18.42578125" style="2" customWidth="1"/>
    <col min="5895" max="5895" width="18" style="2" customWidth="1"/>
    <col min="5896" max="5896" width="12.5703125" style="2" customWidth="1"/>
    <col min="5897" max="5897" width="14.28515625" style="2" customWidth="1"/>
    <col min="5898" max="5898" width="14.140625" style="2" customWidth="1"/>
    <col min="5899" max="5899" width="14.28515625" style="2" customWidth="1"/>
    <col min="5900" max="5900" width="13.5703125" style="2" customWidth="1"/>
    <col min="5901" max="5901" width="12" style="2" customWidth="1"/>
    <col min="5902" max="5902" width="18" style="2" customWidth="1"/>
    <col min="5903" max="5903" width="7.42578125" style="2" customWidth="1"/>
    <col min="5904" max="5904" width="8.140625" style="2" customWidth="1"/>
    <col min="5905" max="5905" width="7" style="2" customWidth="1"/>
    <col min="5906" max="5906" width="7.5703125" style="2" customWidth="1"/>
    <col min="5907" max="5907" width="20.5703125" style="2" customWidth="1"/>
    <col min="5908" max="5908" width="1.5703125" style="2" customWidth="1"/>
    <col min="5909" max="5909" width="9.5703125" style="2" customWidth="1"/>
    <col min="5910" max="5910" width="8.140625" style="2" customWidth="1"/>
    <col min="5911" max="5911" width="8.28515625" style="2" customWidth="1"/>
    <col min="5912" max="5912" width="7.85546875" style="2" customWidth="1"/>
    <col min="5913" max="5913" width="14" style="2" customWidth="1"/>
    <col min="5914" max="5914" width="75.28515625" style="2" customWidth="1"/>
    <col min="5915" max="5915" width="25.42578125" style="2" customWidth="1"/>
    <col min="5916" max="5916" width="30.85546875" style="2" customWidth="1"/>
    <col min="5917" max="6144" width="11.42578125" style="2"/>
    <col min="6145" max="6145" width="26.42578125" style="2" customWidth="1"/>
    <col min="6146" max="6146" width="17.28515625" style="2" customWidth="1"/>
    <col min="6147" max="6147" width="12.28515625" style="2" customWidth="1"/>
    <col min="6148" max="6148" width="15.28515625" style="2" customWidth="1"/>
    <col min="6149" max="6149" width="5.42578125" style="2" customWidth="1"/>
    <col min="6150" max="6150" width="18.42578125" style="2" customWidth="1"/>
    <col min="6151" max="6151" width="18" style="2" customWidth="1"/>
    <col min="6152" max="6152" width="12.5703125" style="2" customWidth="1"/>
    <col min="6153" max="6153" width="14.28515625" style="2" customWidth="1"/>
    <col min="6154" max="6154" width="14.140625" style="2" customWidth="1"/>
    <col min="6155" max="6155" width="14.28515625" style="2" customWidth="1"/>
    <col min="6156" max="6156" width="13.5703125" style="2" customWidth="1"/>
    <col min="6157" max="6157" width="12" style="2" customWidth="1"/>
    <col min="6158" max="6158" width="18" style="2" customWidth="1"/>
    <col min="6159" max="6159" width="7.42578125" style="2" customWidth="1"/>
    <col min="6160" max="6160" width="8.140625" style="2" customWidth="1"/>
    <col min="6161" max="6161" width="7" style="2" customWidth="1"/>
    <col min="6162" max="6162" width="7.5703125" style="2" customWidth="1"/>
    <col min="6163" max="6163" width="20.5703125" style="2" customWidth="1"/>
    <col min="6164" max="6164" width="1.5703125" style="2" customWidth="1"/>
    <col min="6165" max="6165" width="9.5703125" style="2" customWidth="1"/>
    <col min="6166" max="6166" width="8.140625" style="2" customWidth="1"/>
    <col min="6167" max="6167" width="8.28515625" style="2" customWidth="1"/>
    <col min="6168" max="6168" width="7.85546875" style="2" customWidth="1"/>
    <col min="6169" max="6169" width="14" style="2" customWidth="1"/>
    <col min="6170" max="6170" width="75.28515625" style="2" customWidth="1"/>
    <col min="6171" max="6171" width="25.42578125" style="2" customWidth="1"/>
    <col min="6172" max="6172" width="30.85546875" style="2" customWidth="1"/>
    <col min="6173" max="6400" width="11.42578125" style="2"/>
    <col min="6401" max="6401" width="26.42578125" style="2" customWidth="1"/>
    <col min="6402" max="6402" width="17.28515625" style="2" customWidth="1"/>
    <col min="6403" max="6403" width="12.28515625" style="2" customWidth="1"/>
    <col min="6404" max="6404" width="15.28515625" style="2" customWidth="1"/>
    <col min="6405" max="6405" width="5.42578125" style="2" customWidth="1"/>
    <col min="6406" max="6406" width="18.42578125" style="2" customWidth="1"/>
    <col min="6407" max="6407" width="18" style="2" customWidth="1"/>
    <col min="6408" max="6408" width="12.5703125" style="2" customWidth="1"/>
    <col min="6409" max="6409" width="14.28515625" style="2" customWidth="1"/>
    <col min="6410" max="6410" width="14.140625" style="2" customWidth="1"/>
    <col min="6411" max="6411" width="14.28515625" style="2" customWidth="1"/>
    <col min="6412" max="6412" width="13.5703125" style="2" customWidth="1"/>
    <col min="6413" max="6413" width="12" style="2" customWidth="1"/>
    <col min="6414" max="6414" width="18" style="2" customWidth="1"/>
    <col min="6415" max="6415" width="7.42578125" style="2" customWidth="1"/>
    <col min="6416" max="6416" width="8.140625" style="2" customWidth="1"/>
    <col min="6417" max="6417" width="7" style="2" customWidth="1"/>
    <col min="6418" max="6418" width="7.5703125" style="2" customWidth="1"/>
    <col min="6419" max="6419" width="20.5703125" style="2" customWidth="1"/>
    <col min="6420" max="6420" width="1.5703125" style="2" customWidth="1"/>
    <col min="6421" max="6421" width="9.5703125" style="2" customWidth="1"/>
    <col min="6422" max="6422" width="8.140625" style="2" customWidth="1"/>
    <col min="6423" max="6423" width="8.28515625" style="2" customWidth="1"/>
    <col min="6424" max="6424" width="7.85546875" style="2" customWidth="1"/>
    <col min="6425" max="6425" width="14" style="2" customWidth="1"/>
    <col min="6426" max="6426" width="75.28515625" style="2" customWidth="1"/>
    <col min="6427" max="6427" width="25.42578125" style="2" customWidth="1"/>
    <col min="6428" max="6428" width="30.85546875" style="2" customWidth="1"/>
    <col min="6429" max="6656" width="11.42578125" style="2"/>
    <col min="6657" max="6657" width="26.42578125" style="2" customWidth="1"/>
    <col min="6658" max="6658" width="17.28515625" style="2" customWidth="1"/>
    <col min="6659" max="6659" width="12.28515625" style="2" customWidth="1"/>
    <col min="6660" max="6660" width="15.28515625" style="2" customWidth="1"/>
    <col min="6661" max="6661" width="5.42578125" style="2" customWidth="1"/>
    <col min="6662" max="6662" width="18.42578125" style="2" customWidth="1"/>
    <col min="6663" max="6663" width="18" style="2" customWidth="1"/>
    <col min="6664" max="6664" width="12.5703125" style="2" customWidth="1"/>
    <col min="6665" max="6665" width="14.28515625" style="2" customWidth="1"/>
    <col min="6666" max="6666" width="14.140625" style="2" customWidth="1"/>
    <col min="6667" max="6667" width="14.28515625" style="2" customWidth="1"/>
    <col min="6668" max="6668" width="13.5703125" style="2" customWidth="1"/>
    <col min="6669" max="6669" width="12" style="2" customWidth="1"/>
    <col min="6670" max="6670" width="18" style="2" customWidth="1"/>
    <col min="6671" max="6671" width="7.42578125" style="2" customWidth="1"/>
    <col min="6672" max="6672" width="8.140625" style="2" customWidth="1"/>
    <col min="6673" max="6673" width="7" style="2" customWidth="1"/>
    <col min="6674" max="6674" width="7.5703125" style="2" customWidth="1"/>
    <col min="6675" max="6675" width="20.5703125" style="2" customWidth="1"/>
    <col min="6676" max="6676" width="1.5703125" style="2" customWidth="1"/>
    <col min="6677" max="6677" width="9.5703125" style="2" customWidth="1"/>
    <col min="6678" max="6678" width="8.140625" style="2" customWidth="1"/>
    <col min="6679" max="6679" width="8.28515625" style="2" customWidth="1"/>
    <col min="6680" max="6680" width="7.85546875" style="2" customWidth="1"/>
    <col min="6681" max="6681" width="14" style="2" customWidth="1"/>
    <col min="6682" max="6682" width="75.28515625" style="2" customWidth="1"/>
    <col min="6683" max="6683" width="25.42578125" style="2" customWidth="1"/>
    <col min="6684" max="6684" width="30.85546875" style="2" customWidth="1"/>
    <col min="6685" max="6912" width="11.42578125" style="2"/>
    <col min="6913" max="6913" width="26.42578125" style="2" customWidth="1"/>
    <col min="6914" max="6914" width="17.28515625" style="2" customWidth="1"/>
    <col min="6915" max="6915" width="12.28515625" style="2" customWidth="1"/>
    <col min="6916" max="6916" width="15.28515625" style="2" customWidth="1"/>
    <col min="6917" max="6917" width="5.42578125" style="2" customWidth="1"/>
    <col min="6918" max="6918" width="18.42578125" style="2" customWidth="1"/>
    <col min="6919" max="6919" width="18" style="2" customWidth="1"/>
    <col min="6920" max="6920" width="12.5703125" style="2" customWidth="1"/>
    <col min="6921" max="6921" width="14.28515625" style="2" customWidth="1"/>
    <col min="6922" max="6922" width="14.140625" style="2" customWidth="1"/>
    <col min="6923" max="6923" width="14.28515625" style="2" customWidth="1"/>
    <col min="6924" max="6924" width="13.5703125" style="2" customWidth="1"/>
    <col min="6925" max="6925" width="12" style="2" customWidth="1"/>
    <col min="6926" max="6926" width="18" style="2" customWidth="1"/>
    <col min="6927" max="6927" width="7.42578125" style="2" customWidth="1"/>
    <col min="6928" max="6928" width="8.140625" style="2" customWidth="1"/>
    <col min="6929" max="6929" width="7" style="2" customWidth="1"/>
    <col min="6930" max="6930" width="7.5703125" style="2" customWidth="1"/>
    <col min="6931" max="6931" width="20.5703125" style="2" customWidth="1"/>
    <col min="6932" max="6932" width="1.5703125" style="2" customWidth="1"/>
    <col min="6933" max="6933" width="9.5703125" style="2" customWidth="1"/>
    <col min="6934" max="6934" width="8.140625" style="2" customWidth="1"/>
    <col min="6935" max="6935" width="8.28515625" style="2" customWidth="1"/>
    <col min="6936" max="6936" width="7.85546875" style="2" customWidth="1"/>
    <col min="6937" max="6937" width="14" style="2" customWidth="1"/>
    <col min="6938" max="6938" width="75.28515625" style="2" customWidth="1"/>
    <col min="6939" max="6939" width="25.42578125" style="2" customWidth="1"/>
    <col min="6940" max="6940" width="30.85546875" style="2" customWidth="1"/>
    <col min="6941" max="7168" width="11.42578125" style="2"/>
    <col min="7169" max="7169" width="26.42578125" style="2" customWidth="1"/>
    <col min="7170" max="7170" width="17.28515625" style="2" customWidth="1"/>
    <col min="7171" max="7171" width="12.28515625" style="2" customWidth="1"/>
    <col min="7172" max="7172" width="15.28515625" style="2" customWidth="1"/>
    <col min="7173" max="7173" width="5.42578125" style="2" customWidth="1"/>
    <col min="7174" max="7174" width="18.42578125" style="2" customWidth="1"/>
    <col min="7175" max="7175" width="18" style="2" customWidth="1"/>
    <col min="7176" max="7176" width="12.5703125" style="2" customWidth="1"/>
    <col min="7177" max="7177" width="14.28515625" style="2" customWidth="1"/>
    <col min="7178" max="7178" width="14.140625" style="2" customWidth="1"/>
    <col min="7179" max="7179" width="14.28515625" style="2" customWidth="1"/>
    <col min="7180" max="7180" width="13.5703125" style="2" customWidth="1"/>
    <col min="7181" max="7181" width="12" style="2" customWidth="1"/>
    <col min="7182" max="7182" width="18" style="2" customWidth="1"/>
    <col min="7183" max="7183" width="7.42578125" style="2" customWidth="1"/>
    <col min="7184" max="7184" width="8.140625" style="2" customWidth="1"/>
    <col min="7185" max="7185" width="7" style="2" customWidth="1"/>
    <col min="7186" max="7186" width="7.5703125" style="2" customWidth="1"/>
    <col min="7187" max="7187" width="20.5703125" style="2" customWidth="1"/>
    <col min="7188" max="7188" width="1.5703125" style="2" customWidth="1"/>
    <col min="7189" max="7189" width="9.5703125" style="2" customWidth="1"/>
    <col min="7190" max="7190" width="8.140625" style="2" customWidth="1"/>
    <col min="7191" max="7191" width="8.28515625" style="2" customWidth="1"/>
    <col min="7192" max="7192" width="7.85546875" style="2" customWidth="1"/>
    <col min="7193" max="7193" width="14" style="2" customWidth="1"/>
    <col min="7194" max="7194" width="75.28515625" style="2" customWidth="1"/>
    <col min="7195" max="7195" width="25.42578125" style="2" customWidth="1"/>
    <col min="7196" max="7196" width="30.85546875" style="2" customWidth="1"/>
    <col min="7197" max="7424" width="11.42578125" style="2"/>
    <col min="7425" max="7425" width="26.42578125" style="2" customWidth="1"/>
    <col min="7426" max="7426" width="17.28515625" style="2" customWidth="1"/>
    <col min="7427" max="7427" width="12.28515625" style="2" customWidth="1"/>
    <col min="7428" max="7428" width="15.28515625" style="2" customWidth="1"/>
    <col min="7429" max="7429" width="5.42578125" style="2" customWidth="1"/>
    <col min="7430" max="7430" width="18.42578125" style="2" customWidth="1"/>
    <col min="7431" max="7431" width="18" style="2" customWidth="1"/>
    <col min="7432" max="7432" width="12.5703125" style="2" customWidth="1"/>
    <col min="7433" max="7433" width="14.28515625" style="2" customWidth="1"/>
    <col min="7434" max="7434" width="14.140625" style="2" customWidth="1"/>
    <col min="7435" max="7435" width="14.28515625" style="2" customWidth="1"/>
    <col min="7436" max="7436" width="13.5703125" style="2" customWidth="1"/>
    <col min="7437" max="7437" width="12" style="2" customWidth="1"/>
    <col min="7438" max="7438" width="18" style="2" customWidth="1"/>
    <col min="7439" max="7439" width="7.42578125" style="2" customWidth="1"/>
    <col min="7440" max="7440" width="8.140625" style="2" customWidth="1"/>
    <col min="7441" max="7441" width="7" style="2" customWidth="1"/>
    <col min="7442" max="7442" width="7.5703125" style="2" customWidth="1"/>
    <col min="7443" max="7443" width="20.5703125" style="2" customWidth="1"/>
    <col min="7444" max="7444" width="1.5703125" style="2" customWidth="1"/>
    <col min="7445" max="7445" width="9.5703125" style="2" customWidth="1"/>
    <col min="7446" max="7446" width="8.140625" style="2" customWidth="1"/>
    <col min="7447" max="7447" width="8.28515625" style="2" customWidth="1"/>
    <col min="7448" max="7448" width="7.85546875" style="2" customWidth="1"/>
    <col min="7449" max="7449" width="14" style="2" customWidth="1"/>
    <col min="7450" max="7450" width="75.28515625" style="2" customWidth="1"/>
    <col min="7451" max="7451" width="25.42578125" style="2" customWidth="1"/>
    <col min="7452" max="7452" width="30.85546875" style="2" customWidth="1"/>
    <col min="7453" max="7680" width="11.42578125" style="2"/>
    <col min="7681" max="7681" width="26.42578125" style="2" customWidth="1"/>
    <col min="7682" max="7682" width="17.28515625" style="2" customWidth="1"/>
    <col min="7683" max="7683" width="12.28515625" style="2" customWidth="1"/>
    <col min="7684" max="7684" width="15.28515625" style="2" customWidth="1"/>
    <col min="7685" max="7685" width="5.42578125" style="2" customWidth="1"/>
    <col min="7686" max="7686" width="18.42578125" style="2" customWidth="1"/>
    <col min="7687" max="7687" width="18" style="2" customWidth="1"/>
    <col min="7688" max="7688" width="12.5703125" style="2" customWidth="1"/>
    <col min="7689" max="7689" width="14.28515625" style="2" customWidth="1"/>
    <col min="7690" max="7690" width="14.140625" style="2" customWidth="1"/>
    <col min="7691" max="7691" width="14.28515625" style="2" customWidth="1"/>
    <col min="7692" max="7692" width="13.5703125" style="2" customWidth="1"/>
    <col min="7693" max="7693" width="12" style="2" customWidth="1"/>
    <col min="7694" max="7694" width="18" style="2" customWidth="1"/>
    <col min="7695" max="7695" width="7.42578125" style="2" customWidth="1"/>
    <col min="7696" max="7696" width="8.140625" style="2" customWidth="1"/>
    <col min="7697" max="7697" width="7" style="2" customWidth="1"/>
    <col min="7698" max="7698" width="7.5703125" style="2" customWidth="1"/>
    <col min="7699" max="7699" width="20.5703125" style="2" customWidth="1"/>
    <col min="7700" max="7700" width="1.5703125" style="2" customWidth="1"/>
    <col min="7701" max="7701" width="9.5703125" style="2" customWidth="1"/>
    <col min="7702" max="7702" width="8.140625" style="2" customWidth="1"/>
    <col min="7703" max="7703" width="8.28515625" style="2" customWidth="1"/>
    <col min="7704" max="7704" width="7.85546875" style="2" customWidth="1"/>
    <col min="7705" max="7705" width="14" style="2" customWidth="1"/>
    <col min="7706" max="7706" width="75.28515625" style="2" customWidth="1"/>
    <col min="7707" max="7707" width="25.42578125" style="2" customWidth="1"/>
    <col min="7708" max="7708" width="30.85546875" style="2" customWidth="1"/>
    <col min="7709" max="7936" width="11.42578125" style="2"/>
    <col min="7937" max="7937" width="26.42578125" style="2" customWidth="1"/>
    <col min="7938" max="7938" width="17.28515625" style="2" customWidth="1"/>
    <col min="7939" max="7939" width="12.28515625" style="2" customWidth="1"/>
    <col min="7940" max="7940" width="15.28515625" style="2" customWidth="1"/>
    <col min="7941" max="7941" width="5.42578125" style="2" customWidth="1"/>
    <col min="7942" max="7942" width="18.42578125" style="2" customWidth="1"/>
    <col min="7943" max="7943" width="18" style="2" customWidth="1"/>
    <col min="7944" max="7944" width="12.5703125" style="2" customWidth="1"/>
    <col min="7945" max="7945" width="14.28515625" style="2" customWidth="1"/>
    <col min="7946" max="7946" width="14.140625" style="2" customWidth="1"/>
    <col min="7947" max="7947" width="14.28515625" style="2" customWidth="1"/>
    <col min="7948" max="7948" width="13.5703125" style="2" customWidth="1"/>
    <col min="7949" max="7949" width="12" style="2" customWidth="1"/>
    <col min="7950" max="7950" width="18" style="2" customWidth="1"/>
    <col min="7951" max="7951" width="7.42578125" style="2" customWidth="1"/>
    <col min="7952" max="7952" width="8.140625" style="2" customWidth="1"/>
    <col min="7953" max="7953" width="7" style="2" customWidth="1"/>
    <col min="7954" max="7954" width="7.5703125" style="2" customWidth="1"/>
    <col min="7955" max="7955" width="20.5703125" style="2" customWidth="1"/>
    <col min="7956" max="7956" width="1.5703125" style="2" customWidth="1"/>
    <col min="7957" max="7957" width="9.5703125" style="2" customWidth="1"/>
    <col min="7958" max="7958" width="8.140625" style="2" customWidth="1"/>
    <col min="7959" max="7959" width="8.28515625" style="2" customWidth="1"/>
    <col min="7960" max="7960" width="7.85546875" style="2" customWidth="1"/>
    <col min="7961" max="7961" width="14" style="2" customWidth="1"/>
    <col min="7962" max="7962" width="75.28515625" style="2" customWidth="1"/>
    <col min="7963" max="7963" width="25.42578125" style="2" customWidth="1"/>
    <col min="7964" max="7964" width="30.85546875" style="2" customWidth="1"/>
    <col min="7965" max="8192" width="11.42578125" style="2"/>
    <col min="8193" max="8193" width="26.42578125" style="2" customWidth="1"/>
    <col min="8194" max="8194" width="17.28515625" style="2" customWidth="1"/>
    <col min="8195" max="8195" width="12.28515625" style="2" customWidth="1"/>
    <col min="8196" max="8196" width="15.28515625" style="2" customWidth="1"/>
    <col min="8197" max="8197" width="5.42578125" style="2" customWidth="1"/>
    <col min="8198" max="8198" width="18.42578125" style="2" customWidth="1"/>
    <col min="8199" max="8199" width="18" style="2" customWidth="1"/>
    <col min="8200" max="8200" width="12.5703125" style="2" customWidth="1"/>
    <col min="8201" max="8201" width="14.28515625" style="2" customWidth="1"/>
    <col min="8202" max="8202" width="14.140625" style="2" customWidth="1"/>
    <col min="8203" max="8203" width="14.28515625" style="2" customWidth="1"/>
    <col min="8204" max="8204" width="13.5703125" style="2" customWidth="1"/>
    <col min="8205" max="8205" width="12" style="2" customWidth="1"/>
    <col min="8206" max="8206" width="18" style="2" customWidth="1"/>
    <col min="8207" max="8207" width="7.42578125" style="2" customWidth="1"/>
    <col min="8208" max="8208" width="8.140625" style="2" customWidth="1"/>
    <col min="8209" max="8209" width="7" style="2" customWidth="1"/>
    <col min="8210" max="8210" width="7.5703125" style="2" customWidth="1"/>
    <col min="8211" max="8211" width="20.5703125" style="2" customWidth="1"/>
    <col min="8212" max="8212" width="1.5703125" style="2" customWidth="1"/>
    <col min="8213" max="8213" width="9.5703125" style="2" customWidth="1"/>
    <col min="8214" max="8214" width="8.140625" style="2" customWidth="1"/>
    <col min="8215" max="8215" width="8.28515625" style="2" customWidth="1"/>
    <col min="8216" max="8216" width="7.85546875" style="2" customWidth="1"/>
    <col min="8217" max="8217" width="14" style="2" customWidth="1"/>
    <col min="8218" max="8218" width="75.28515625" style="2" customWidth="1"/>
    <col min="8219" max="8219" width="25.42578125" style="2" customWidth="1"/>
    <col min="8220" max="8220" width="30.85546875" style="2" customWidth="1"/>
    <col min="8221" max="8448" width="11.42578125" style="2"/>
    <col min="8449" max="8449" width="26.42578125" style="2" customWidth="1"/>
    <col min="8450" max="8450" width="17.28515625" style="2" customWidth="1"/>
    <col min="8451" max="8451" width="12.28515625" style="2" customWidth="1"/>
    <col min="8452" max="8452" width="15.28515625" style="2" customWidth="1"/>
    <col min="8453" max="8453" width="5.42578125" style="2" customWidth="1"/>
    <col min="8454" max="8454" width="18.42578125" style="2" customWidth="1"/>
    <col min="8455" max="8455" width="18" style="2" customWidth="1"/>
    <col min="8456" max="8456" width="12.5703125" style="2" customWidth="1"/>
    <col min="8457" max="8457" width="14.28515625" style="2" customWidth="1"/>
    <col min="8458" max="8458" width="14.140625" style="2" customWidth="1"/>
    <col min="8459" max="8459" width="14.28515625" style="2" customWidth="1"/>
    <col min="8460" max="8460" width="13.5703125" style="2" customWidth="1"/>
    <col min="8461" max="8461" width="12" style="2" customWidth="1"/>
    <col min="8462" max="8462" width="18" style="2" customWidth="1"/>
    <col min="8463" max="8463" width="7.42578125" style="2" customWidth="1"/>
    <col min="8464" max="8464" width="8.140625" style="2" customWidth="1"/>
    <col min="8465" max="8465" width="7" style="2" customWidth="1"/>
    <col min="8466" max="8466" width="7.5703125" style="2" customWidth="1"/>
    <col min="8467" max="8467" width="20.5703125" style="2" customWidth="1"/>
    <col min="8468" max="8468" width="1.5703125" style="2" customWidth="1"/>
    <col min="8469" max="8469" width="9.5703125" style="2" customWidth="1"/>
    <col min="8470" max="8470" width="8.140625" style="2" customWidth="1"/>
    <col min="8471" max="8471" width="8.28515625" style="2" customWidth="1"/>
    <col min="8472" max="8472" width="7.85546875" style="2" customWidth="1"/>
    <col min="8473" max="8473" width="14" style="2" customWidth="1"/>
    <col min="8474" max="8474" width="75.28515625" style="2" customWidth="1"/>
    <col min="8475" max="8475" width="25.42578125" style="2" customWidth="1"/>
    <col min="8476" max="8476" width="30.85546875" style="2" customWidth="1"/>
    <col min="8477" max="8704" width="11.42578125" style="2"/>
    <col min="8705" max="8705" width="26.42578125" style="2" customWidth="1"/>
    <col min="8706" max="8706" width="17.28515625" style="2" customWidth="1"/>
    <col min="8707" max="8707" width="12.28515625" style="2" customWidth="1"/>
    <col min="8708" max="8708" width="15.28515625" style="2" customWidth="1"/>
    <col min="8709" max="8709" width="5.42578125" style="2" customWidth="1"/>
    <col min="8710" max="8710" width="18.42578125" style="2" customWidth="1"/>
    <col min="8711" max="8711" width="18" style="2" customWidth="1"/>
    <col min="8712" max="8712" width="12.5703125" style="2" customWidth="1"/>
    <col min="8713" max="8713" width="14.28515625" style="2" customWidth="1"/>
    <col min="8714" max="8714" width="14.140625" style="2" customWidth="1"/>
    <col min="8715" max="8715" width="14.28515625" style="2" customWidth="1"/>
    <col min="8716" max="8716" width="13.5703125" style="2" customWidth="1"/>
    <col min="8717" max="8717" width="12" style="2" customWidth="1"/>
    <col min="8718" max="8718" width="18" style="2" customWidth="1"/>
    <col min="8719" max="8719" width="7.42578125" style="2" customWidth="1"/>
    <col min="8720" max="8720" width="8.140625" style="2" customWidth="1"/>
    <col min="8721" max="8721" width="7" style="2" customWidth="1"/>
    <col min="8722" max="8722" width="7.5703125" style="2" customWidth="1"/>
    <col min="8723" max="8723" width="20.5703125" style="2" customWidth="1"/>
    <col min="8724" max="8724" width="1.5703125" style="2" customWidth="1"/>
    <col min="8725" max="8725" width="9.5703125" style="2" customWidth="1"/>
    <col min="8726" max="8726" width="8.140625" style="2" customWidth="1"/>
    <col min="8727" max="8727" width="8.28515625" style="2" customWidth="1"/>
    <col min="8728" max="8728" width="7.85546875" style="2" customWidth="1"/>
    <col min="8729" max="8729" width="14" style="2" customWidth="1"/>
    <col min="8730" max="8730" width="75.28515625" style="2" customWidth="1"/>
    <col min="8731" max="8731" width="25.42578125" style="2" customWidth="1"/>
    <col min="8732" max="8732" width="30.85546875" style="2" customWidth="1"/>
    <col min="8733" max="8960" width="11.42578125" style="2"/>
    <col min="8961" max="8961" width="26.42578125" style="2" customWidth="1"/>
    <col min="8962" max="8962" width="17.28515625" style="2" customWidth="1"/>
    <col min="8963" max="8963" width="12.28515625" style="2" customWidth="1"/>
    <col min="8964" max="8964" width="15.28515625" style="2" customWidth="1"/>
    <col min="8965" max="8965" width="5.42578125" style="2" customWidth="1"/>
    <col min="8966" max="8966" width="18.42578125" style="2" customWidth="1"/>
    <col min="8967" max="8967" width="18" style="2" customWidth="1"/>
    <col min="8968" max="8968" width="12.5703125" style="2" customWidth="1"/>
    <col min="8969" max="8969" width="14.28515625" style="2" customWidth="1"/>
    <col min="8970" max="8970" width="14.140625" style="2" customWidth="1"/>
    <col min="8971" max="8971" width="14.28515625" style="2" customWidth="1"/>
    <col min="8972" max="8972" width="13.5703125" style="2" customWidth="1"/>
    <col min="8973" max="8973" width="12" style="2" customWidth="1"/>
    <col min="8974" max="8974" width="18" style="2" customWidth="1"/>
    <col min="8975" max="8975" width="7.42578125" style="2" customWidth="1"/>
    <col min="8976" max="8976" width="8.140625" style="2" customWidth="1"/>
    <col min="8977" max="8977" width="7" style="2" customWidth="1"/>
    <col min="8978" max="8978" width="7.5703125" style="2" customWidth="1"/>
    <col min="8979" max="8979" width="20.5703125" style="2" customWidth="1"/>
    <col min="8980" max="8980" width="1.5703125" style="2" customWidth="1"/>
    <col min="8981" max="8981" width="9.5703125" style="2" customWidth="1"/>
    <col min="8982" max="8982" width="8.140625" style="2" customWidth="1"/>
    <col min="8983" max="8983" width="8.28515625" style="2" customWidth="1"/>
    <col min="8984" max="8984" width="7.85546875" style="2" customWidth="1"/>
    <col min="8985" max="8985" width="14" style="2" customWidth="1"/>
    <col min="8986" max="8986" width="75.28515625" style="2" customWidth="1"/>
    <col min="8987" max="8987" width="25.42578125" style="2" customWidth="1"/>
    <col min="8988" max="8988" width="30.85546875" style="2" customWidth="1"/>
    <col min="8989" max="9216" width="11.42578125" style="2"/>
    <col min="9217" max="9217" width="26.42578125" style="2" customWidth="1"/>
    <col min="9218" max="9218" width="17.28515625" style="2" customWidth="1"/>
    <col min="9219" max="9219" width="12.28515625" style="2" customWidth="1"/>
    <col min="9220" max="9220" width="15.28515625" style="2" customWidth="1"/>
    <col min="9221" max="9221" width="5.42578125" style="2" customWidth="1"/>
    <col min="9222" max="9222" width="18.42578125" style="2" customWidth="1"/>
    <col min="9223" max="9223" width="18" style="2" customWidth="1"/>
    <col min="9224" max="9224" width="12.5703125" style="2" customWidth="1"/>
    <col min="9225" max="9225" width="14.28515625" style="2" customWidth="1"/>
    <col min="9226" max="9226" width="14.140625" style="2" customWidth="1"/>
    <col min="9227" max="9227" width="14.28515625" style="2" customWidth="1"/>
    <col min="9228" max="9228" width="13.5703125" style="2" customWidth="1"/>
    <col min="9229" max="9229" width="12" style="2" customWidth="1"/>
    <col min="9230" max="9230" width="18" style="2" customWidth="1"/>
    <col min="9231" max="9231" width="7.42578125" style="2" customWidth="1"/>
    <col min="9232" max="9232" width="8.140625" style="2" customWidth="1"/>
    <col min="9233" max="9233" width="7" style="2" customWidth="1"/>
    <col min="9234" max="9234" width="7.5703125" style="2" customWidth="1"/>
    <col min="9235" max="9235" width="20.5703125" style="2" customWidth="1"/>
    <col min="9236" max="9236" width="1.5703125" style="2" customWidth="1"/>
    <col min="9237" max="9237" width="9.5703125" style="2" customWidth="1"/>
    <col min="9238" max="9238" width="8.140625" style="2" customWidth="1"/>
    <col min="9239" max="9239" width="8.28515625" style="2" customWidth="1"/>
    <col min="9240" max="9240" width="7.85546875" style="2" customWidth="1"/>
    <col min="9241" max="9241" width="14" style="2" customWidth="1"/>
    <col min="9242" max="9242" width="75.28515625" style="2" customWidth="1"/>
    <col min="9243" max="9243" width="25.42578125" style="2" customWidth="1"/>
    <col min="9244" max="9244" width="30.85546875" style="2" customWidth="1"/>
    <col min="9245" max="9472" width="11.42578125" style="2"/>
    <col min="9473" max="9473" width="26.42578125" style="2" customWidth="1"/>
    <col min="9474" max="9474" width="17.28515625" style="2" customWidth="1"/>
    <col min="9475" max="9475" width="12.28515625" style="2" customWidth="1"/>
    <col min="9476" max="9476" width="15.28515625" style="2" customWidth="1"/>
    <col min="9477" max="9477" width="5.42578125" style="2" customWidth="1"/>
    <col min="9478" max="9478" width="18.42578125" style="2" customWidth="1"/>
    <col min="9479" max="9479" width="18" style="2" customWidth="1"/>
    <col min="9480" max="9480" width="12.5703125" style="2" customWidth="1"/>
    <col min="9481" max="9481" width="14.28515625" style="2" customWidth="1"/>
    <col min="9482" max="9482" width="14.140625" style="2" customWidth="1"/>
    <col min="9483" max="9483" width="14.28515625" style="2" customWidth="1"/>
    <col min="9484" max="9484" width="13.5703125" style="2" customWidth="1"/>
    <col min="9485" max="9485" width="12" style="2" customWidth="1"/>
    <col min="9486" max="9486" width="18" style="2" customWidth="1"/>
    <col min="9487" max="9487" width="7.42578125" style="2" customWidth="1"/>
    <col min="9488" max="9488" width="8.140625" style="2" customWidth="1"/>
    <col min="9489" max="9489" width="7" style="2" customWidth="1"/>
    <col min="9490" max="9490" width="7.5703125" style="2" customWidth="1"/>
    <col min="9491" max="9491" width="20.5703125" style="2" customWidth="1"/>
    <col min="9492" max="9492" width="1.5703125" style="2" customWidth="1"/>
    <col min="9493" max="9493" width="9.5703125" style="2" customWidth="1"/>
    <col min="9494" max="9494" width="8.140625" style="2" customWidth="1"/>
    <col min="9495" max="9495" width="8.28515625" style="2" customWidth="1"/>
    <col min="9496" max="9496" width="7.85546875" style="2" customWidth="1"/>
    <col min="9497" max="9497" width="14" style="2" customWidth="1"/>
    <col min="9498" max="9498" width="75.28515625" style="2" customWidth="1"/>
    <col min="9499" max="9499" width="25.42578125" style="2" customWidth="1"/>
    <col min="9500" max="9500" width="30.85546875" style="2" customWidth="1"/>
    <col min="9501" max="9728" width="11.42578125" style="2"/>
    <col min="9729" max="9729" width="26.42578125" style="2" customWidth="1"/>
    <col min="9730" max="9730" width="17.28515625" style="2" customWidth="1"/>
    <col min="9731" max="9731" width="12.28515625" style="2" customWidth="1"/>
    <col min="9732" max="9732" width="15.28515625" style="2" customWidth="1"/>
    <col min="9733" max="9733" width="5.42578125" style="2" customWidth="1"/>
    <col min="9734" max="9734" width="18.42578125" style="2" customWidth="1"/>
    <col min="9735" max="9735" width="18" style="2" customWidth="1"/>
    <col min="9736" max="9736" width="12.5703125" style="2" customWidth="1"/>
    <col min="9737" max="9737" width="14.28515625" style="2" customWidth="1"/>
    <col min="9738" max="9738" width="14.140625" style="2" customWidth="1"/>
    <col min="9739" max="9739" width="14.28515625" style="2" customWidth="1"/>
    <col min="9740" max="9740" width="13.5703125" style="2" customWidth="1"/>
    <col min="9741" max="9741" width="12" style="2" customWidth="1"/>
    <col min="9742" max="9742" width="18" style="2" customWidth="1"/>
    <col min="9743" max="9743" width="7.42578125" style="2" customWidth="1"/>
    <col min="9744" max="9744" width="8.140625" style="2" customWidth="1"/>
    <col min="9745" max="9745" width="7" style="2" customWidth="1"/>
    <col min="9746" max="9746" width="7.5703125" style="2" customWidth="1"/>
    <col min="9747" max="9747" width="20.5703125" style="2" customWidth="1"/>
    <col min="9748" max="9748" width="1.5703125" style="2" customWidth="1"/>
    <col min="9749" max="9749" width="9.5703125" style="2" customWidth="1"/>
    <col min="9750" max="9750" width="8.140625" style="2" customWidth="1"/>
    <col min="9751" max="9751" width="8.28515625" style="2" customWidth="1"/>
    <col min="9752" max="9752" width="7.85546875" style="2" customWidth="1"/>
    <col min="9753" max="9753" width="14" style="2" customWidth="1"/>
    <col min="9754" max="9754" width="75.28515625" style="2" customWidth="1"/>
    <col min="9755" max="9755" width="25.42578125" style="2" customWidth="1"/>
    <col min="9756" max="9756" width="30.85546875" style="2" customWidth="1"/>
    <col min="9757" max="9984" width="11.42578125" style="2"/>
    <col min="9985" max="9985" width="26.42578125" style="2" customWidth="1"/>
    <col min="9986" max="9986" width="17.28515625" style="2" customWidth="1"/>
    <col min="9987" max="9987" width="12.28515625" style="2" customWidth="1"/>
    <col min="9988" max="9988" width="15.28515625" style="2" customWidth="1"/>
    <col min="9989" max="9989" width="5.42578125" style="2" customWidth="1"/>
    <col min="9990" max="9990" width="18.42578125" style="2" customWidth="1"/>
    <col min="9991" max="9991" width="18" style="2" customWidth="1"/>
    <col min="9992" max="9992" width="12.5703125" style="2" customWidth="1"/>
    <col min="9993" max="9993" width="14.28515625" style="2" customWidth="1"/>
    <col min="9994" max="9994" width="14.140625" style="2" customWidth="1"/>
    <col min="9995" max="9995" width="14.28515625" style="2" customWidth="1"/>
    <col min="9996" max="9996" width="13.5703125" style="2" customWidth="1"/>
    <col min="9997" max="9997" width="12" style="2" customWidth="1"/>
    <col min="9998" max="9998" width="18" style="2" customWidth="1"/>
    <col min="9999" max="9999" width="7.42578125" style="2" customWidth="1"/>
    <col min="10000" max="10000" width="8.140625" style="2" customWidth="1"/>
    <col min="10001" max="10001" width="7" style="2" customWidth="1"/>
    <col min="10002" max="10002" width="7.5703125" style="2" customWidth="1"/>
    <col min="10003" max="10003" width="20.5703125" style="2" customWidth="1"/>
    <col min="10004" max="10004" width="1.5703125" style="2" customWidth="1"/>
    <col min="10005" max="10005" width="9.5703125" style="2" customWidth="1"/>
    <col min="10006" max="10006" width="8.140625" style="2" customWidth="1"/>
    <col min="10007" max="10007" width="8.28515625" style="2" customWidth="1"/>
    <col min="10008" max="10008" width="7.85546875" style="2" customWidth="1"/>
    <col min="10009" max="10009" width="14" style="2" customWidth="1"/>
    <col min="10010" max="10010" width="75.28515625" style="2" customWidth="1"/>
    <col min="10011" max="10011" width="25.42578125" style="2" customWidth="1"/>
    <col min="10012" max="10012" width="30.85546875" style="2" customWidth="1"/>
    <col min="10013" max="10240" width="11.42578125" style="2"/>
    <col min="10241" max="10241" width="26.42578125" style="2" customWidth="1"/>
    <col min="10242" max="10242" width="17.28515625" style="2" customWidth="1"/>
    <col min="10243" max="10243" width="12.28515625" style="2" customWidth="1"/>
    <col min="10244" max="10244" width="15.28515625" style="2" customWidth="1"/>
    <col min="10245" max="10245" width="5.42578125" style="2" customWidth="1"/>
    <col min="10246" max="10246" width="18.42578125" style="2" customWidth="1"/>
    <col min="10247" max="10247" width="18" style="2" customWidth="1"/>
    <col min="10248" max="10248" width="12.5703125" style="2" customWidth="1"/>
    <col min="10249" max="10249" width="14.28515625" style="2" customWidth="1"/>
    <col min="10250" max="10250" width="14.140625" style="2" customWidth="1"/>
    <col min="10251" max="10251" width="14.28515625" style="2" customWidth="1"/>
    <col min="10252" max="10252" width="13.5703125" style="2" customWidth="1"/>
    <col min="10253" max="10253" width="12" style="2" customWidth="1"/>
    <col min="10254" max="10254" width="18" style="2" customWidth="1"/>
    <col min="10255" max="10255" width="7.42578125" style="2" customWidth="1"/>
    <col min="10256" max="10256" width="8.140625" style="2" customWidth="1"/>
    <col min="10257" max="10257" width="7" style="2" customWidth="1"/>
    <col min="10258" max="10258" width="7.5703125" style="2" customWidth="1"/>
    <col min="10259" max="10259" width="20.5703125" style="2" customWidth="1"/>
    <col min="10260" max="10260" width="1.5703125" style="2" customWidth="1"/>
    <col min="10261" max="10261" width="9.5703125" style="2" customWidth="1"/>
    <col min="10262" max="10262" width="8.140625" style="2" customWidth="1"/>
    <col min="10263" max="10263" width="8.28515625" style="2" customWidth="1"/>
    <col min="10264" max="10264" width="7.85546875" style="2" customWidth="1"/>
    <col min="10265" max="10265" width="14" style="2" customWidth="1"/>
    <col min="10266" max="10266" width="75.28515625" style="2" customWidth="1"/>
    <col min="10267" max="10267" width="25.42578125" style="2" customWidth="1"/>
    <col min="10268" max="10268" width="30.85546875" style="2" customWidth="1"/>
    <col min="10269" max="10496" width="11.42578125" style="2"/>
    <col min="10497" max="10497" width="26.42578125" style="2" customWidth="1"/>
    <col min="10498" max="10498" width="17.28515625" style="2" customWidth="1"/>
    <col min="10499" max="10499" width="12.28515625" style="2" customWidth="1"/>
    <col min="10500" max="10500" width="15.28515625" style="2" customWidth="1"/>
    <col min="10501" max="10501" width="5.42578125" style="2" customWidth="1"/>
    <col min="10502" max="10502" width="18.42578125" style="2" customWidth="1"/>
    <col min="10503" max="10503" width="18" style="2" customWidth="1"/>
    <col min="10504" max="10504" width="12.5703125" style="2" customWidth="1"/>
    <col min="10505" max="10505" width="14.28515625" style="2" customWidth="1"/>
    <col min="10506" max="10506" width="14.140625" style="2" customWidth="1"/>
    <col min="10507" max="10507" width="14.28515625" style="2" customWidth="1"/>
    <col min="10508" max="10508" width="13.5703125" style="2" customWidth="1"/>
    <col min="10509" max="10509" width="12" style="2" customWidth="1"/>
    <col min="10510" max="10510" width="18" style="2" customWidth="1"/>
    <col min="10511" max="10511" width="7.42578125" style="2" customWidth="1"/>
    <col min="10512" max="10512" width="8.140625" style="2" customWidth="1"/>
    <col min="10513" max="10513" width="7" style="2" customWidth="1"/>
    <col min="10514" max="10514" width="7.5703125" style="2" customWidth="1"/>
    <col min="10515" max="10515" width="20.5703125" style="2" customWidth="1"/>
    <col min="10516" max="10516" width="1.5703125" style="2" customWidth="1"/>
    <col min="10517" max="10517" width="9.5703125" style="2" customWidth="1"/>
    <col min="10518" max="10518" width="8.140625" style="2" customWidth="1"/>
    <col min="10519" max="10519" width="8.28515625" style="2" customWidth="1"/>
    <col min="10520" max="10520" width="7.85546875" style="2" customWidth="1"/>
    <col min="10521" max="10521" width="14" style="2" customWidth="1"/>
    <col min="10522" max="10522" width="75.28515625" style="2" customWidth="1"/>
    <col min="10523" max="10523" width="25.42578125" style="2" customWidth="1"/>
    <col min="10524" max="10524" width="30.85546875" style="2" customWidth="1"/>
    <col min="10525" max="10752" width="11.42578125" style="2"/>
    <col min="10753" max="10753" width="26.42578125" style="2" customWidth="1"/>
    <col min="10754" max="10754" width="17.28515625" style="2" customWidth="1"/>
    <col min="10755" max="10755" width="12.28515625" style="2" customWidth="1"/>
    <col min="10756" max="10756" width="15.28515625" style="2" customWidth="1"/>
    <col min="10757" max="10757" width="5.42578125" style="2" customWidth="1"/>
    <col min="10758" max="10758" width="18.42578125" style="2" customWidth="1"/>
    <col min="10759" max="10759" width="18" style="2" customWidth="1"/>
    <col min="10760" max="10760" width="12.5703125" style="2" customWidth="1"/>
    <col min="10761" max="10761" width="14.28515625" style="2" customWidth="1"/>
    <col min="10762" max="10762" width="14.140625" style="2" customWidth="1"/>
    <col min="10763" max="10763" width="14.28515625" style="2" customWidth="1"/>
    <col min="10764" max="10764" width="13.5703125" style="2" customWidth="1"/>
    <col min="10765" max="10765" width="12" style="2" customWidth="1"/>
    <col min="10766" max="10766" width="18" style="2" customWidth="1"/>
    <col min="10767" max="10767" width="7.42578125" style="2" customWidth="1"/>
    <col min="10768" max="10768" width="8.140625" style="2" customWidth="1"/>
    <col min="10769" max="10769" width="7" style="2" customWidth="1"/>
    <col min="10770" max="10770" width="7.5703125" style="2" customWidth="1"/>
    <col min="10771" max="10771" width="20.5703125" style="2" customWidth="1"/>
    <col min="10772" max="10772" width="1.5703125" style="2" customWidth="1"/>
    <col min="10773" max="10773" width="9.5703125" style="2" customWidth="1"/>
    <col min="10774" max="10774" width="8.140625" style="2" customWidth="1"/>
    <col min="10775" max="10775" width="8.28515625" style="2" customWidth="1"/>
    <col min="10776" max="10776" width="7.85546875" style="2" customWidth="1"/>
    <col min="10777" max="10777" width="14" style="2" customWidth="1"/>
    <col min="10778" max="10778" width="75.28515625" style="2" customWidth="1"/>
    <col min="10779" max="10779" width="25.42578125" style="2" customWidth="1"/>
    <col min="10780" max="10780" width="30.85546875" style="2" customWidth="1"/>
    <col min="10781" max="11008" width="11.42578125" style="2"/>
    <col min="11009" max="11009" width="26.42578125" style="2" customWidth="1"/>
    <col min="11010" max="11010" width="17.28515625" style="2" customWidth="1"/>
    <col min="11011" max="11011" width="12.28515625" style="2" customWidth="1"/>
    <col min="11012" max="11012" width="15.28515625" style="2" customWidth="1"/>
    <col min="11013" max="11013" width="5.42578125" style="2" customWidth="1"/>
    <col min="11014" max="11014" width="18.42578125" style="2" customWidth="1"/>
    <col min="11015" max="11015" width="18" style="2" customWidth="1"/>
    <col min="11016" max="11016" width="12.5703125" style="2" customWidth="1"/>
    <col min="11017" max="11017" width="14.28515625" style="2" customWidth="1"/>
    <col min="11018" max="11018" width="14.140625" style="2" customWidth="1"/>
    <col min="11019" max="11019" width="14.28515625" style="2" customWidth="1"/>
    <col min="11020" max="11020" width="13.5703125" style="2" customWidth="1"/>
    <col min="11021" max="11021" width="12" style="2" customWidth="1"/>
    <col min="11022" max="11022" width="18" style="2" customWidth="1"/>
    <col min="11023" max="11023" width="7.42578125" style="2" customWidth="1"/>
    <col min="11024" max="11024" width="8.140625" style="2" customWidth="1"/>
    <col min="11025" max="11025" width="7" style="2" customWidth="1"/>
    <col min="11026" max="11026" width="7.5703125" style="2" customWidth="1"/>
    <col min="11027" max="11027" width="20.5703125" style="2" customWidth="1"/>
    <col min="11028" max="11028" width="1.5703125" style="2" customWidth="1"/>
    <col min="11029" max="11029" width="9.5703125" style="2" customWidth="1"/>
    <col min="11030" max="11030" width="8.140625" style="2" customWidth="1"/>
    <col min="11031" max="11031" width="8.28515625" style="2" customWidth="1"/>
    <col min="11032" max="11032" width="7.85546875" style="2" customWidth="1"/>
    <col min="11033" max="11033" width="14" style="2" customWidth="1"/>
    <col min="11034" max="11034" width="75.28515625" style="2" customWidth="1"/>
    <col min="11035" max="11035" width="25.42578125" style="2" customWidth="1"/>
    <col min="11036" max="11036" width="30.85546875" style="2" customWidth="1"/>
    <col min="11037" max="11264" width="11.42578125" style="2"/>
    <col min="11265" max="11265" width="26.42578125" style="2" customWidth="1"/>
    <col min="11266" max="11266" width="17.28515625" style="2" customWidth="1"/>
    <col min="11267" max="11267" width="12.28515625" style="2" customWidth="1"/>
    <col min="11268" max="11268" width="15.28515625" style="2" customWidth="1"/>
    <col min="11269" max="11269" width="5.42578125" style="2" customWidth="1"/>
    <col min="11270" max="11270" width="18.42578125" style="2" customWidth="1"/>
    <col min="11271" max="11271" width="18" style="2" customWidth="1"/>
    <col min="11272" max="11272" width="12.5703125" style="2" customWidth="1"/>
    <col min="11273" max="11273" width="14.28515625" style="2" customWidth="1"/>
    <col min="11274" max="11274" width="14.140625" style="2" customWidth="1"/>
    <col min="11275" max="11275" width="14.28515625" style="2" customWidth="1"/>
    <col min="11276" max="11276" width="13.5703125" style="2" customWidth="1"/>
    <col min="11277" max="11277" width="12" style="2" customWidth="1"/>
    <col min="11278" max="11278" width="18" style="2" customWidth="1"/>
    <col min="11279" max="11279" width="7.42578125" style="2" customWidth="1"/>
    <col min="11280" max="11280" width="8.140625" style="2" customWidth="1"/>
    <col min="11281" max="11281" width="7" style="2" customWidth="1"/>
    <col min="11282" max="11282" width="7.5703125" style="2" customWidth="1"/>
    <col min="11283" max="11283" width="20.5703125" style="2" customWidth="1"/>
    <col min="11284" max="11284" width="1.5703125" style="2" customWidth="1"/>
    <col min="11285" max="11285" width="9.5703125" style="2" customWidth="1"/>
    <col min="11286" max="11286" width="8.140625" style="2" customWidth="1"/>
    <col min="11287" max="11287" width="8.28515625" style="2" customWidth="1"/>
    <col min="11288" max="11288" width="7.85546875" style="2" customWidth="1"/>
    <col min="11289" max="11289" width="14" style="2" customWidth="1"/>
    <col min="11290" max="11290" width="75.28515625" style="2" customWidth="1"/>
    <col min="11291" max="11291" width="25.42578125" style="2" customWidth="1"/>
    <col min="11292" max="11292" width="30.85546875" style="2" customWidth="1"/>
    <col min="11293" max="11520" width="11.42578125" style="2"/>
    <col min="11521" max="11521" width="26.42578125" style="2" customWidth="1"/>
    <col min="11522" max="11522" width="17.28515625" style="2" customWidth="1"/>
    <col min="11523" max="11523" width="12.28515625" style="2" customWidth="1"/>
    <col min="11524" max="11524" width="15.28515625" style="2" customWidth="1"/>
    <col min="11525" max="11525" width="5.42578125" style="2" customWidth="1"/>
    <col min="11526" max="11526" width="18.42578125" style="2" customWidth="1"/>
    <col min="11527" max="11527" width="18" style="2" customWidth="1"/>
    <col min="11528" max="11528" width="12.5703125" style="2" customWidth="1"/>
    <col min="11529" max="11529" width="14.28515625" style="2" customWidth="1"/>
    <col min="11530" max="11530" width="14.140625" style="2" customWidth="1"/>
    <col min="11531" max="11531" width="14.28515625" style="2" customWidth="1"/>
    <col min="11532" max="11532" width="13.5703125" style="2" customWidth="1"/>
    <col min="11533" max="11533" width="12" style="2" customWidth="1"/>
    <col min="11534" max="11534" width="18" style="2" customWidth="1"/>
    <col min="11535" max="11535" width="7.42578125" style="2" customWidth="1"/>
    <col min="11536" max="11536" width="8.140625" style="2" customWidth="1"/>
    <col min="11537" max="11537" width="7" style="2" customWidth="1"/>
    <col min="11538" max="11538" width="7.5703125" style="2" customWidth="1"/>
    <col min="11539" max="11539" width="20.5703125" style="2" customWidth="1"/>
    <col min="11540" max="11540" width="1.5703125" style="2" customWidth="1"/>
    <col min="11541" max="11541" width="9.5703125" style="2" customWidth="1"/>
    <col min="11542" max="11542" width="8.140625" style="2" customWidth="1"/>
    <col min="11543" max="11543" width="8.28515625" style="2" customWidth="1"/>
    <col min="11544" max="11544" width="7.85546875" style="2" customWidth="1"/>
    <col min="11545" max="11545" width="14" style="2" customWidth="1"/>
    <col min="11546" max="11546" width="75.28515625" style="2" customWidth="1"/>
    <col min="11547" max="11547" width="25.42578125" style="2" customWidth="1"/>
    <col min="11548" max="11548" width="30.85546875" style="2" customWidth="1"/>
    <col min="11549" max="11776" width="11.42578125" style="2"/>
    <col min="11777" max="11777" width="26.42578125" style="2" customWidth="1"/>
    <col min="11778" max="11778" width="17.28515625" style="2" customWidth="1"/>
    <col min="11779" max="11779" width="12.28515625" style="2" customWidth="1"/>
    <col min="11780" max="11780" width="15.28515625" style="2" customWidth="1"/>
    <col min="11781" max="11781" width="5.42578125" style="2" customWidth="1"/>
    <col min="11782" max="11782" width="18.42578125" style="2" customWidth="1"/>
    <col min="11783" max="11783" width="18" style="2" customWidth="1"/>
    <col min="11784" max="11784" width="12.5703125" style="2" customWidth="1"/>
    <col min="11785" max="11785" width="14.28515625" style="2" customWidth="1"/>
    <col min="11786" max="11786" width="14.140625" style="2" customWidth="1"/>
    <col min="11787" max="11787" width="14.28515625" style="2" customWidth="1"/>
    <col min="11788" max="11788" width="13.5703125" style="2" customWidth="1"/>
    <col min="11789" max="11789" width="12" style="2" customWidth="1"/>
    <col min="11790" max="11790" width="18" style="2" customWidth="1"/>
    <col min="11791" max="11791" width="7.42578125" style="2" customWidth="1"/>
    <col min="11792" max="11792" width="8.140625" style="2" customWidth="1"/>
    <col min="11793" max="11793" width="7" style="2" customWidth="1"/>
    <col min="11794" max="11794" width="7.5703125" style="2" customWidth="1"/>
    <col min="11795" max="11795" width="20.5703125" style="2" customWidth="1"/>
    <col min="11796" max="11796" width="1.5703125" style="2" customWidth="1"/>
    <col min="11797" max="11797" width="9.5703125" style="2" customWidth="1"/>
    <col min="11798" max="11798" width="8.140625" style="2" customWidth="1"/>
    <col min="11799" max="11799" width="8.28515625" style="2" customWidth="1"/>
    <col min="11800" max="11800" width="7.85546875" style="2" customWidth="1"/>
    <col min="11801" max="11801" width="14" style="2" customWidth="1"/>
    <col min="11802" max="11802" width="75.28515625" style="2" customWidth="1"/>
    <col min="11803" max="11803" width="25.42578125" style="2" customWidth="1"/>
    <col min="11804" max="11804" width="30.85546875" style="2" customWidth="1"/>
    <col min="11805" max="12032" width="11.42578125" style="2"/>
    <col min="12033" max="12033" width="26.42578125" style="2" customWidth="1"/>
    <col min="12034" max="12034" width="17.28515625" style="2" customWidth="1"/>
    <col min="12035" max="12035" width="12.28515625" style="2" customWidth="1"/>
    <col min="12036" max="12036" width="15.28515625" style="2" customWidth="1"/>
    <col min="12037" max="12037" width="5.42578125" style="2" customWidth="1"/>
    <col min="12038" max="12038" width="18.42578125" style="2" customWidth="1"/>
    <col min="12039" max="12039" width="18" style="2" customWidth="1"/>
    <col min="12040" max="12040" width="12.5703125" style="2" customWidth="1"/>
    <col min="12041" max="12041" width="14.28515625" style="2" customWidth="1"/>
    <col min="12042" max="12042" width="14.140625" style="2" customWidth="1"/>
    <col min="12043" max="12043" width="14.28515625" style="2" customWidth="1"/>
    <col min="12044" max="12044" width="13.5703125" style="2" customWidth="1"/>
    <col min="12045" max="12045" width="12" style="2" customWidth="1"/>
    <col min="12046" max="12046" width="18" style="2" customWidth="1"/>
    <col min="12047" max="12047" width="7.42578125" style="2" customWidth="1"/>
    <col min="12048" max="12048" width="8.140625" style="2" customWidth="1"/>
    <col min="12049" max="12049" width="7" style="2" customWidth="1"/>
    <col min="12050" max="12050" width="7.5703125" style="2" customWidth="1"/>
    <col min="12051" max="12051" width="20.5703125" style="2" customWidth="1"/>
    <col min="12052" max="12052" width="1.5703125" style="2" customWidth="1"/>
    <col min="12053" max="12053" width="9.5703125" style="2" customWidth="1"/>
    <col min="12054" max="12054" width="8.140625" style="2" customWidth="1"/>
    <col min="12055" max="12055" width="8.28515625" style="2" customWidth="1"/>
    <col min="12056" max="12056" width="7.85546875" style="2" customWidth="1"/>
    <col min="12057" max="12057" width="14" style="2" customWidth="1"/>
    <col min="12058" max="12058" width="75.28515625" style="2" customWidth="1"/>
    <col min="12059" max="12059" width="25.42578125" style="2" customWidth="1"/>
    <col min="12060" max="12060" width="30.85546875" style="2" customWidth="1"/>
    <col min="12061" max="12288" width="11.42578125" style="2"/>
    <col min="12289" max="12289" width="26.42578125" style="2" customWidth="1"/>
    <col min="12290" max="12290" width="17.28515625" style="2" customWidth="1"/>
    <col min="12291" max="12291" width="12.28515625" style="2" customWidth="1"/>
    <col min="12292" max="12292" width="15.28515625" style="2" customWidth="1"/>
    <col min="12293" max="12293" width="5.42578125" style="2" customWidth="1"/>
    <col min="12294" max="12294" width="18.42578125" style="2" customWidth="1"/>
    <col min="12295" max="12295" width="18" style="2" customWidth="1"/>
    <col min="12296" max="12296" width="12.5703125" style="2" customWidth="1"/>
    <col min="12297" max="12297" width="14.28515625" style="2" customWidth="1"/>
    <col min="12298" max="12298" width="14.140625" style="2" customWidth="1"/>
    <col min="12299" max="12299" width="14.28515625" style="2" customWidth="1"/>
    <col min="12300" max="12300" width="13.5703125" style="2" customWidth="1"/>
    <col min="12301" max="12301" width="12" style="2" customWidth="1"/>
    <col min="12302" max="12302" width="18" style="2" customWidth="1"/>
    <col min="12303" max="12303" width="7.42578125" style="2" customWidth="1"/>
    <col min="12304" max="12304" width="8.140625" style="2" customWidth="1"/>
    <col min="12305" max="12305" width="7" style="2" customWidth="1"/>
    <col min="12306" max="12306" width="7.5703125" style="2" customWidth="1"/>
    <col min="12307" max="12307" width="20.5703125" style="2" customWidth="1"/>
    <col min="12308" max="12308" width="1.5703125" style="2" customWidth="1"/>
    <col min="12309" max="12309" width="9.5703125" style="2" customWidth="1"/>
    <col min="12310" max="12310" width="8.140625" style="2" customWidth="1"/>
    <col min="12311" max="12311" width="8.28515625" style="2" customWidth="1"/>
    <col min="12312" max="12312" width="7.85546875" style="2" customWidth="1"/>
    <col min="12313" max="12313" width="14" style="2" customWidth="1"/>
    <col min="12314" max="12314" width="75.28515625" style="2" customWidth="1"/>
    <col min="12315" max="12315" width="25.42578125" style="2" customWidth="1"/>
    <col min="12316" max="12316" width="30.85546875" style="2" customWidth="1"/>
    <col min="12317" max="12544" width="11.42578125" style="2"/>
    <col min="12545" max="12545" width="26.42578125" style="2" customWidth="1"/>
    <col min="12546" max="12546" width="17.28515625" style="2" customWidth="1"/>
    <col min="12547" max="12547" width="12.28515625" style="2" customWidth="1"/>
    <col min="12548" max="12548" width="15.28515625" style="2" customWidth="1"/>
    <col min="12549" max="12549" width="5.42578125" style="2" customWidth="1"/>
    <col min="12550" max="12550" width="18.42578125" style="2" customWidth="1"/>
    <col min="12551" max="12551" width="18" style="2" customWidth="1"/>
    <col min="12552" max="12552" width="12.5703125" style="2" customWidth="1"/>
    <col min="12553" max="12553" width="14.28515625" style="2" customWidth="1"/>
    <col min="12554" max="12554" width="14.140625" style="2" customWidth="1"/>
    <col min="12555" max="12555" width="14.28515625" style="2" customWidth="1"/>
    <col min="12556" max="12556" width="13.5703125" style="2" customWidth="1"/>
    <col min="12557" max="12557" width="12" style="2" customWidth="1"/>
    <col min="12558" max="12558" width="18" style="2" customWidth="1"/>
    <col min="12559" max="12559" width="7.42578125" style="2" customWidth="1"/>
    <col min="12560" max="12560" width="8.140625" style="2" customWidth="1"/>
    <col min="12561" max="12561" width="7" style="2" customWidth="1"/>
    <col min="12562" max="12562" width="7.5703125" style="2" customWidth="1"/>
    <col min="12563" max="12563" width="20.5703125" style="2" customWidth="1"/>
    <col min="12564" max="12564" width="1.5703125" style="2" customWidth="1"/>
    <col min="12565" max="12565" width="9.5703125" style="2" customWidth="1"/>
    <col min="12566" max="12566" width="8.140625" style="2" customWidth="1"/>
    <col min="12567" max="12567" width="8.28515625" style="2" customWidth="1"/>
    <col min="12568" max="12568" width="7.85546875" style="2" customWidth="1"/>
    <col min="12569" max="12569" width="14" style="2" customWidth="1"/>
    <col min="12570" max="12570" width="75.28515625" style="2" customWidth="1"/>
    <col min="12571" max="12571" width="25.42578125" style="2" customWidth="1"/>
    <col min="12572" max="12572" width="30.85546875" style="2" customWidth="1"/>
    <col min="12573" max="12800" width="11.42578125" style="2"/>
    <col min="12801" max="12801" width="26.42578125" style="2" customWidth="1"/>
    <col min="12802" max="12802" width="17.28515625" style="2" customWidth="1"/>
    <col min="12803" max="12803" width="12.28515625" style="2" customWidth="1"/>
    <col min="12804" max="12804" width="15.28515625" style="2" customWidth="1"/>
    <col min="12805" max="12805" width="5.42578125" style="2" customWidth="1"/>
    <col min="12806" max="12806" width="18.42578125" style="2" customWidth="1"/>
    <col min="12807" max="12807" width="18" style="2" customWidth="1"/>
    <col min="12808" max="12808" width="12.5703125" style="2" customWidth="1"/>
    <col min="12809" max="12809" width="14.28515625" style="2" customWidth="1"/>
    <col min="12810" max="12810" width="14.140625" style="2" customWidth="1"/>
    <col min="12811" max="12811" width="14.28515625" style="2" customWidth="1"/>
    <col min="12812" max="12812" width="13.5703125" style="2" customWidth="1"/>
    <col min="12813" max="12813" width="12" style="2" customWidth="1"/>
    <col min="12814" max="12814" width="18" style="2" customWidth="1"/>
    <col min="12815" max="12815" width="7.42578125" style="2" customWidth="1"/>
    <col min="12816" max="12816" width="8.140625" style="2" customWidth="1"/>
    <col min="12817" max="12817" width="7" style="2" customWidth="1"/>
    <col min="12818" max="12818" width="7.5703125" style="2" customWidth="1"/>
    <col min="12819" max="12819" width="20.5703125" style="2" customWidth="1"/>
    <col min="12820" max="12820" width="1.5703125" style="2" customWidth="1"/>
    <col min="12821" max="12821" width="9.5703125" style="2" customWidth="1"/>
    <col min="12822" max="12822" width="8.140625" style="2" customWidth="1"/>
    <col min="12823" max="12823" width="8.28515625" style="2" customWidth="1"/>
    <col min="12824" max="12824" width="7.85546875" style="2" customWidth="1"/>
    <col min="12825" max="12825" width="14" style="2" customWidth="1"/>
    <col min="12826" max="12826" width="75.28515625" style="2" customWidth="1"/>
    <col min="12827" max="12827" width="25.42578125" style="2" customWidth="1"/>
    <col min="12828" max="12828" width="30.85546875" style="2" customWidth="1"/>
    <col min="12829" max="13056" width="11.42578125" style="2"/>
    <col min="13057" max="13057" width="26.42578125" style="2" customWidth="1"/>
    <col min="13058" max="13058" width="17.28515625" style="2" customWidth="1"/>
    <col min="13059" max="13059" width="12.28515625" style="2" customWidth="1"/>
    <col min="13060" max="13060" width="15.28515625" style="2" customWidth="1"/>
    <col min="13061" max="13061" width="5.42578125" style="2" customWidth="1"/>
    <col min="13062" max="13062" width="18.42578125" style="2" customWidth="1"/>
    <col min="13063" max="13063" width="18" style="2" customWidth="1"/>
    <col min="13064" max="13064" width="12.5703125" style="2" customWidth="1"/>
    <col min="13065" max="13065" width="14.28515625" style="2" customWidth="1"/>
    <col min="13066" max="13066" width="14.140625" style="2" customWidth="1"/>
    <col min="13067" max="13067" width="14.28515625" style="2" customWidth="1"/>
    <col min="13068" max="13068" width="13.5703125" style="2" customWidth="1"/>
    <col min="13069" max="13069" width="12" style="2" customWidth="1"/>
    <col min="13070" max="13070" width="18" style="2" customWidth="1"/>
    <col min="13071" max="13071" width="7.42578125" style="2" customWidth="1"/>
    <col min="13072" max="13072" width="8.140625" style="2" customWidth="1"/>
    <col min="13073" max="13073" width="7" style="2" customWidth="1"/>
    <col min="13074" max="13074" width="7.5703125" style="2" customWidth="1"/>
    <col min="13075" max="13075" width="20.5703125" style="2" customWidth="1"/>
    <col min="13076" max="13076" width="1.5703125" style="2" customWidth="1"/>
    <col min="13077" max="13077" width="9.5703125" style="2" customWidth="1"/>
    <col min="13078" max="13078" width="8.140625" style="2" customWidth="1"/>
    <col min="13079" max="13079" width="8.28515625" style="2" customWidth="1"/>
    <col min="13080" max="13080" width="7.85546875" style="2" customWidth="1"/>
    <col min="13081" max="13081" width="14" style="2" customWidth="1"/>
    <col min="13082" max="13082" width="75.28515625" style="2" customWidth="1"/>
    <col min="13083" max="13083" width="25.42578125" style="2" customWidth="1"/>
    <col min="13084" max="13084" width="30.85546875" style="2" customWidth="1"/>
    <col min="13085" max="13312" width="11.42578125" style="2"/>
    <col min="13313" max="13313" width="26.42578125" style="2" customWidth="1"/>
    <col min="13314" max="13314" width="17.28515625" style="2" customWidth="1"/>
    <col min="13315" max="13315" width="12.28515625" style="2" customWidth="1"/>
    <col min="13316" max="13316" width="15.28515625" style="2" customWidth="1"/>
    <col min="13317" max="13317" width="5.42578125" style="2" customWidth="1"/>
    <col min="13318" max="13318" width="18.42578125" style="2" customWidth="1"/>
    <col min="13319" max="13319" width="18" style="2" customWidth="1"/>
    <col min="13320" max="13320" width="12.5703125" style="2" customWidth="1"/>
    <col min="13321" max="13321" width="14.28515625" style="2" customWidth="1"/>
    <col min="13322" max="13322" width="14.140625" style="2" customWidth="1"/>
    <col min="13323" max="13323" width="14.28515625" style="2" customWidth="1"/>
    <col min="13324" max="13324" width="13.5703125" style="2" customWidth="1"/>
    <col min="13325" max="13325" width="12" style="2" customWidth="1"/>
    <col min="13326" max="13326" width="18" style="2" customWidth="1"/>
    <col min="13327" max="13327" width="7.42578125" style="2" customWidth="1"/>
    <col min="13328" max="13328" width="8.140625" style="2" customWidth="1"/>
    <col min="13329" max="13329" width="7" style="2" customWidth="1"/>
    <col min="13330" max="13330" width="7.5703125" style="2" customWidth="1"/>
    <col min="13331" max="13331" width="20.5703125" style="2" customWidth="1"/>
    <col min="13332" max="13332" width="1.5703125" style="2" customWidth="1"/>
    <col min="13333" max="13333" width="9.5703125" style="2" customWidth="1"/>
    <col min="13334" max="13334" width="8.140625" style="2" customWidth="1"/>
    <col min="13335" max="13335" width="8.28515625" style="2" customWidth="1"/>
    <col min="13336" max="13336" width="7.85546875" style="2" customWidth="1"/>
    <col min="13337" max="13337" width="14" style="2" customWidth="1"/>
    <col min="13338" max="13338" width="75.28515625" style="2" customWidth="1"/>
    <col min="13339" max="13339" width="25.42578125" style="2" customWidth="1"/>
    <col min="13340" max="13340" width="30.85546875" style="2" customWidth="1"/>
    <col min="13341" max="13568" width="11.42578125" style="2"/>
    <col min="13569" max="13569" width="26.42578125" style="2" customWidth="1"/>
    <col min="13570" max="13570" width="17.28515625" style="2" customWidth="1"/>
    <col min="13571" max="13571" width="12.28515625" style="2" customWidth="1"/>
    <col min="13572" max="13572" width="15.28515625" style="2" customWidth="1"/>
    <col min="13573" max="13573" width="5.42578125" style="2" customWidth="1"/>
    <col min="13574" max="13574" width="18.42578125" style="2" customWidth="1"/>
    <col min="13575" max="13575" width="18" style="2" customWidth="1"/>
    <col min="13576" max="13576" width="12.5703125" style="2" customWidth="1"/>
    <col min="13577" max="13577" width="14.28515625" style="2" customWidth="1"/>
    <col min="13578" max="13578" width="14.140625" style="2" customWidth="1"/>
    <col min="13579" max="13579" width="14.28515625" style="2" customWidth="1"/>
    <col min="13580" max="13580" width="13.5703125" style="2" customWidth="1"/>
    <col min="13581" max="13581" width="12" style="2" customWidth="1"/>
    <col min="13582" max="13582" width="18" style="2" customWidth="1"/>
    <col min="13583" max="13583" width="7.42578125" style="2" customWidth="1"/>
    <col min="13584" max="13584" width="8.140625" style="2" customWidth="1"/>
    <col min="13585" max="13585" width="7" style="2" customWidth="1"/>
    <col min="13586" max="13586" width="7.5703125" style="2" customWidth="1"/>
    <col min="13587" max="13587" width="20.5703125" style="2" customWidth="1"/>
    <col min="13588" max="13588" width="1.5703125" style="2" customWidth="1"/>
    <col min="13589" max="13589" width="9.5703125" style="2" customWidth="1"/>
    <col min="13590" max="13590" width="8.140625" style="2" customWidth="1"/>
    <col min="13591" max="13591" width="8.28515625" style="2" customWidth="1"/>
    <col min="13592" max="13592" width="7.85546875" style="2" customWidth="1"/>
    <col min="13593" max="13593" width="14" style="2" customWidth="1"/>
    <col min="13594" max="13594" width="75.28515625" style="2" customWidth="1"/>
    <col min="13595" max="13595" width="25.42578125" style="2" customWidth="1"/>
    <col min="13596" max="13596" width="30.85546875" style="2" customWidth="1"/>
    <col min="13597" max="13824" width="11.42578125" style="2"/>
    <col min="13825" max="13825" width="26.42578125" style="2" customWidth="1"/>
    <col min="13826" max="13826" width="17.28515625" style="2" customWidth="1"/>
    <col min="13827" max="13827" width="12.28515625" style="2" customWidth="1"/>
    <col min="13828" max="13828" width="15.28515625" style="2" customWidth="1"/>
    <col min="13829" max="13829" width="5.42578125" style="2" customWidth="1"/>
    <col min="13830" max="13830" width="18.42578125" style="2" customWidth="1"/>
    <col min="13831" max="13831" width="18" style="2" customWidth="1"/>
    <col min="13832" max="13832" width="12.5703125" style="2" customWidth="1"/>
    <col min="13833" max="13833" width="14.28515625" style="2" customWidth="1"/>
    <col min="13834" max="13834" width="14.140625" style="2" customWidth="1"/>
    <col min="13835" max="13835" width="14.28515625" style="2" customWidth="1"/>
    <col min="13836" max="13836" width="13.5703125" style="2" customWidth="1"/>
    <col min="13837" max="13837" width="12" style="2" customWidth="1"/>
    <col min="13838" max="13838" width="18" style="2" customWidth="1"/>
    <col min="13839" max="13839" width="7.42578125" style="2" customWidth="1"/>
    <col min="13840" max="13840" width="8.140625" style="2" customWidth="1"/>
    <col min="13841" max="13841" width="7" style="2" customWidth="1"/>
    <col min="13842" max="13842" width="7.5703125" style="2" customWidth="1"/>
    <col min="13843" max="13843" width="20.5703125" style="2" customWidth="1"/>
    <col min="13844" max="13844" width="1.5703125" style="2" customWidth="1"/>
    <col min="13845" max="13845" width="9.5703125" style="2" customWidth="1"/>
    <col min="13846" max="13846" width="8.140625" style="2" customWidth="1"/>
    <col min="13847" max="13847" width="8.28515625" style="2" customWidth="1"/>
    <col min="13848" max="13848" width="7.85546875" style="2" customWidth="1"/>
    <col min="13849" max="13849" width="14" style="2" customWidth="1"/>
    <col min="13850" max="13850" width="75.28515625" style="2" customWidth="1"/>
    <col min="13851" max="13851" width="25.42578125" style="2" customWidth="1"/>
    <col min="13852" max="13852" width="30.85546875" style="2" customWidth="1"/>
    <col min="13853" max="14080" width="11.42578125" style="2"/>
    <col min="14081" max="14081" width="26.42578125" style="2" customWidth="1"/>
    <col min="14082" max="14082" width="17.28515625" style="2" customWidth="1"/>
    <col min="14083" max="14083" width="12.28515625" style="2" customWidth="1"/>
    <col min="14084" max="14084" width="15.28515625" style="2" customWidth="1"/>
    <col min="14085" max="14085" width="5.42578125" style="2" customWidth="1"/>
    <col min="14086" max="14086" width="18.42578125" style="2" customWidth="1"/>
    <col min="14087" max="14087" width="18" style="2" customWidth="1"/>
    <col min="14088" max="14088" width="12.5703125" style="2" customWidth="1"/>
    <col min="14089" max="14089" width="14.28515625" style="2" customWidth="1"/>
    <col min="14090" max="14090" width="14.140625" style="2" customWidth="1"/>
    <col min="14091" max="14091" width="14.28515625" style="2" customWidth="1"/>
    <col min="14092" max="14092" width="13.5703125" style="2" customWidth="1"/>
    <col min="14093" max="14093" width="12" style="2" customWidth="1"/>
    <col min="14094" max="14094" width="18" style="2" customWidth="1"/>
    <col min="14095" max="14095" width="7.42578125" style="2" customWidth="1"/>
    <col min="14096" max="14096" width="8.140625" style="2" customWidth="1"/>
    <col min="14097" max="14097" width="7" style="2" customWidth="1"/>
    <col min="14098" max="14098" width="7.5703125" style="2" customWidth="1"/>
    <col min="14099" max="14099" width="20.5703125" style="2" customWidth="1"/>
    <col min="14100" max="14100" width="1.5703125" style="2" customWidth="1"/>
    <col min="14101" max="14101" width="9.5703125" style="2" customWidth="1"/>
    <col min="14102" max="14102" width="8.140625" style="2" customWidth="1"/>
    <col min="14103" max="14103" width="8.28515625" style="2" customWidth="1"/>
    <col min="14104" max="14104" width="7.85546875" style="2" customWidth="1"/>
    <col min="14105" max="14105" width="14" style="2" customWidth="1"/>
    <col min="14106" max="14106" width="75.28515625" style="2" customWidth="1"/>
    <col min="14107" max="14107" width="25.42578125" style="2" customWidth="1"/>
    <col min="14108" max="14108" width="30.85546875" style="2" customWidth="1"/>
    <col min="14109" max="14336" width="11.42578125" style="2"/>
    <col min="14337" max="14337" width="26.42578125" style="2" customWidth="1"/>
    <col min="14338" max="14338" width="17.28515625" style="2" customWidth="1"/>
    <col min="14339" max="14339" width="12.28515625" style="2" customWidth="1"/>
    <col min="14340" max="14340" width="15.28515625" style="2" customWidth="1"/>
    <col min="14341" max="14341" width="5.42578125" style="2" customWidth="1"/>
    <col min="14342" max="14342" width="18.42578125" style="2" customWidth="1"/>
    <col min="14343" max="14343" width="18" style="2" customWidth="1"/>
    <col min="14344" max="14344" width="12.5703125" style="2" customWidth="1"/>
    <col min="14345" max="14345" width="14.28515625" style="2" customWidth="1"/>
    <col min="14346" max="14346" width="14.140625" style="2" customWidth="1"/>
    <col min="14347" max="14347" width="14.28515625" style="2" customWidth="1"/>
    <col min="14348" max="14348" width="13.5703125" style="2" customWidth="1"/>
    <col min="14349" max="14349" width="12" style="2" customWidth="1"/>
    <col min="14350" max="14350" width="18" style="2" customWidth="1"/>
    <col min="14351" max="14351" width="7.42578125" style="2" customWidth="1"/>
    <col min="14352" max="14352" width="8.140625" style="2" customWidth="1"/>
    <col min="14353" max="14353" width="7" style="2" customWidth="1"/>
    <col min="14354" max="14354" width="7.5703125" style="2" customWidth="1"/>
    <col min="14355" max="14355" width="20.5703125" style="2" customWidth="1"/>
    <col min="14356" max="14356" width="1.5703125" style="2" customWidth="1"/>
    <col min="14357" max="14357" width="9.5703125" style="2" customWidth="1"/>
    <col min="14358" max="14358" width="8.140625" style="2" customWidth="1"/>
    <col min="14359" max="14359" width="8.28515625" style="2" customWidth="1"/>
    <col min="14360" max="14360" width="7.85546875" style="2" customWidth="1"/>
    <col min="14361" max="14361" width="14" style="2" customWidth="1"/>
    <col min="14362" max="14362" width="75.28515625" style="2" customWidth="1"/>
    <col min="14363" max="14363" width="25.42578125" style="2" customWidth="1"/>
    <col min="14364" max="14364" width="30.85546875" style="2" customWidth="1"/>
    <col min="14365" max="14592" width="11.42578125" style="2"/>
    <col min="14593" max="14593" width="26.42578125" style="2" customWidth="1"/>
    <col min="14594" max="14594" width="17.28515625" style="2" customWidth="1"/>
    <col min="14595" max="14595" width="12.28515625" style="2" customWidth="1"/>
    <col min="14596" max="14596" width="15.28515625" style="2" customWidth="1"/>
    <col min="14597" max="14597" width="5.42578125" style="2" customWidth="1"/>
    <col min="14598" max="14598" width="18.42578125" style="2" customWidth="1"/>
    <col min="14599" max="14599" width="18" style="2" customWidth="1"/>
    <col min="14600" max="14600" width="12.5703125" style="2" customWidth="1"/>
    <col min="14601" max="14601" width="14.28515625" style="2" customWidth="1"/>
    <col min="14602" max="14602" width="14.140625" style="2" customWidth="1"/>
    <col min="14603" max="14603" width="14.28515625" style="2" customWidth="1"/>
    <col min="14604" max="14604" width="13.5703125" style="2" customWidth="1"/>
    <col min="14605" max="14605" width="12" style="2" customWidth="1"/>
    <col min="14606" max="14606" width="18" style="2" customWidth="1"/>
    <col min="14607" max="14607" width="7.42578125" style="2" customWidth="1"/>
    <col min="14608" max="14608" width="8.140625" style="2" customWidth="1"/>
    <col min="14609" max="14609" width="7" style="2" customWidth="1"/>
    <col min="14610" max="14610" width="7.5703125" style="2" customWidth="1"/>
    <col min="14611" max="14611" width="20.5703125" style="2" customWidth="1"/>
    <col min="14612" max="14612" width="1.5703125" style="2" customWidth="1"/>
    <col min="14613" max="14613" width="9.5703125" style="2" customWidth="1"/>
    <col min="14614" max="14614" width="8.140625" style="2" customWidth="1"/>
    <col min="14615" max="14615" width="8.28515625" style="2" customWidth="1"/>
    <col min="14616" max="14616" width="7.85546875" style="2" customWidth="1"/>
    <col min="14617" max="14617" width="14" style="2" customWidth="1"/>
    <col min="14618" max="14618" width="75.28515625" style="2" customWidth="1"/>
    <col min="14619" max="14619" width="25.42578125" style="2" customWidth="1"/>
    <col min="14620" max="14620" width="30.85546875" style="2" customWidth="1"/>
    <col min="14621" max="14848" width="11.42578125" style="2"/>
    <col min="14849" max="14849" width="26.42578125" style="2" customWidth="1"/>
    <col min="14850" max="14850" width="17.28515625" style="2" customWidth="1"/>
    <col min="14851" max="14851" width="12.28515625" style="2" customWidth="1"/>
    <col min="14852" max="14852" width="15.28515625" style="2" customWidth="1"/>
    <col min="14853" max="14853" width="5.42578125" style="2" customWidth="1"/>
    <col min="14854" max="14854" width="18.42578125" style="2" customWidth="1"/>
    <col min="14855" max="14855" width="18" style="2" customWidth="1"/>
    <col min="14856" max="14856" width="12.5703125" style="2" customWidth="1"/>
    <col min="14857" max="14857" width="14.28515625" style="2" customWidth="1"/>
    <col min="14858" max="14858" width="14.140625" style="2" customWidth="1"/>
    <col min="14859" max="14859" width="14.28515625" style="2" customWidth="1"/>
    <col min="14860" max="14860" width="13.5703125" style="2" customWidth="1"/>
    <col min="14861" max="14861" width="12" style="2" customWidth="1"/>
    <col min="14862" max="14862" width="18" style="2" customWidth="1"/>
    <col min="14863" max="14863" width="7.42578125" style="2" customWidth="1"/>
    <col min="14864" max="14864" width="8.140625" style="2" customWidth="1"/>
    <col min="14865" max="14865" width="7" style="2" customWidth="1"/>
    <col min="14866" max="14866" width="7.5703125" style="2" customWidth="1"/>
    <col min="14867" max="14867" width="20.5703125" style="2" customWidth="1"/>
    <col min="14868" max="14868" width="1.5703125" style="2" customWidth="1"/>
    <col min="14869" max="14869" width="9.5703125" style="2" customWidth="1"/>
    <col min="14870" max="14870" width="8.140625" style="2" customWidth="1"/>
    <col min="14871" max="14871" width="8.28515625" style="2" customWidth="1"/>
    <col min="14872" max="14872" width="7.85546875" style="2" customWidth="1"/>
    <col min="14873" max="14873" width="14" style="2" customWidth="1"/>
    <col min="14874" max="14874" width="75.28515625" style="2" customWidth="1"/>
    <col min="14875" max="14875" width="25.42578125" style="2" customWidth="1"/>
    <col min="14876" max="14876" width="30.85546875" style="2" customWidth="1"/>
    <col min="14877" max="15104" width="11.42578125" style="2"/>
    <col min="15105" max="15105" width="26.42578125" style="2" customWidth="1"/>
    <col min="15106" max="15106" width="17.28515625" style="2" customWidth="1"/>
    <col min="15107" max="15107" width="12.28515625" style="2" customWidth="1"/>
    <col min="15108" max="15108" width="15.28515625" style="2" customWidth="1"/>
    <col min="15109" max="15109" width="5.42578125" style="2" customWidth="1"/>
    <col min="15110" max="15110" width="18.42578125" style="2" customWidth="1"/>
    <col min="15111" max="15111" width="18" style="2" customWidth="1"/>
    <col min="15112" max="15112" width="12.5703125" style="2" customWidth="1"/>
    <col min="15113" max="15113" width="14.28515625" style="2" customWidth="1"/>
    <col min="15114" max="15114" width="14.140625" style="2" customWidth="1"/>
    <col min="15115" max="15115" width="14.28515625" style="2" customWidth="1"/>
    <col min="15116" max="15116" width="13.5703125" style="2" customWidth="1"/>
    <col min="15117" max="15117" width="12" style="2" customWidth="1"/>
    <col min="15118" max="15118" width="18" style="2" customWidth="1"/>
    <col min="15119" max="15119" width="7.42578125" style="2" customWidth="1"/>
    <col min="15120" max="15120" width="8.140625" style="2" customWidth="1"/>
    <col min="15121" max="15121" width="7" style="2" customWidth="1"/>
    <col min="15122" max="15122" width="7.5703125" style="2" customWidth="1"/>
    <col min="15123" max="15123" width="20.5703125" style="2" customWidth="1"/>
    <col min="15124" max="15124" width="1.5703125" style="2" customWidth="1"/>
    <col min="15125" max="15125" width="9.5703125" style="2" customWidth="1"/>
    <col min="15126" max="15126" width="8.140625" style="2" customWidth="1"/>
    <col min="15127" max="15127" width="8.28515625" style="2" customWidth="1"/>
    <col min="15128" max="15128" width="7.85546875" style="2" customWidth="1"/>
    <col min="15129" max="15129" width="14" style="2" customWidth="1"/>
    <col min="15130" max="15130" width="75.28515625" style="2" customWidth="1"/>
    <col min="15131" max="15131" width="25.42578125" style="2" customWidth="1"/>
    <col min="15132" max="15132" width="30.85546875" style="2" customWidth="1"/>
    <col min="15133" max="15360" width="11.42578125" style="2"/>
    <col min="15361" max="15361" width="26.42578125" style="2" customWidth="1"/>
    <col min="15362" max="15362" width="17.28515625" style="2" customWidth="1"/>
    <col min="15363" max="15363" width="12.28515625" style="2" customWidth="1"/>
    <col min="15364" max="15364" width="15.28515625" style="2" customWidth="1"/>
    <col min="15365" max="15365" width="5.42578125" style="2" customWidth="1"/>
    <col min="15366" max="15366" width="18.42578125" style="2" customWidth="1"/>
    <col min="15367" max="15367" width="18" style="2" customWidth="1"/>
    <col min="15368" max="15368" width="12.5703125" style="2" customWidth="1"/>
    <col min="15369" max="15369" width="14.28515625" style="2" customWidth="1"/>
    <col min="15370" max="15370" width="14.140625" style="2" customWidth="1"/>
    <col min="15371" max="15371" width="14.28515625" style="2" customWidth="1"/>
    <col min="15372" max="15372" width="13.5703125" style="2" customWidth="1"/>
    <col min="15373" max="15373" width="12" style="2" customWidth="1"/>
    <col min="15374" max="15374" width="18" style="2" customWidth="1"/>
    <col min="15375" max="15375" width="7.42578125" style="2" customWidth="1"/>
    <col min="15376" max="15376" width="8.140625" style="2" customWidth="1"/>
    <col min="15377" max="15377" width="7" style="2" customWidth="1"/>
    <col min="15378" max="15378" width="7.5703125" style="2" customWidth="1"/>
    <col min="15379" max="15379" width="20.5703125" style="2" customWidth="1"/>
    <col min="15380" max="15380" width="1.5703125" style="2" customWidth="1"/>
    <col min="15381" max="15381" width="9.5703125" style="2" customWidth="1"/>
    <col min="15382" max="15382" width="8.140625" style="2" customWidth="1"/>
    <col min="15383" max="15383" width="8.28515625" style="2" customWidth="1"/>
    <col min="15384" max="15384" width="7.85546875" style="2" customWidth="1"/>
    <col min="15385" max="15385" width="14" style="2" customWidth="1"/>
    <col min="15386" max="15386" width="75.28515625" style="2" customWidth="1"/>
    <col min="15387" max="15387" width="25.42578125" style="2" customWidth="1"/>
    <col min="15388" max="15388" width="30.85546875" style="2" customWidth="1"/>
    <col min="15389" max="15616" width="11.42578125" style="2"/>
    <col min="15617" max="15617" width="26.42578125" style="2" customWidth="1"/>
    <col min="15618" max="15618" width="17.28515625" style="2" customWidth="1"/>
    <col min="15619" max="15619" width="12.28515625" style="2" customWidth="1"/>
    <col min="15620" max="15620" width="15.28515625" style="2" customWidth="1"/>
    <col min="15621" max="15621" width="5.42578125" style="2" customWidth="1"/>
    <col min="15622" max="15622" width="18.42578125" style="2" customWidth="1"/>
    <col min="15623" max="15623" width="18" style="2" customWidth="1"/>
    <col min="15624" max="15624" width="12.5703125" style="2" customWidth="1"/>
    <col min="15625" max="15625" width="14.28515625" style="2" customWidth="1"/>
    <col min="15626" max="15626" width="14.140625" style="2" customWidth="1"/>
    <col min="15627" max="15627" width="14.28515625" style="2" customWidth="1"/>
    <col min="15628" max="15628" width="13.5703125" style="2" customWidth="1"/>
    <col min="15629" max="15629" width="12" style="2" customWidth="1"/>
    <col min="15630" max="15630" width="18" style="2" customWidth="1"/>
    <col min="15631" max="15631" width="7.42578125" style="2" customWidth="1"/>
    <col min="15632" max="15632" width="8.140625" style="2" customWidth="1"/>
    <col min="15633" max="15633" width="7" style="2" customWidth="1"/>
    <col min="15634" max="15634" width="7.5703125" style="2" customWidth="1"/>
    <col min="15635" max="15635" width="20.5703125" style="2" customWidth="1"/>
    <col min="15636" max="15636" width="1.5703125" style="2" customWidth="1"/>
    <col min="15637" max="15637" width="9.5703125" style="2" customWidth="1"/>
    <col min="15638" max="15638" width="8.140625" style="2" customWidth="1"/>
    <col min="15639" max="15639" width="8.28515625" style="2" customWidth="1"/>
    <col min="15640" max="15640" width="7.85546875" style="2" customWidth="1"/>
    <col min="15641" max="15641" width="14" style="2" customWidth="1"/>
    <col min="15642" max="15642" width="75.28515625" style="2" customWidth="1"/>
    <col min="15643" max="15643" width="25.42578125" style="2" customWidth="1"/>
    <col min="15644" max="15644" width="30.85546875" style="2" customWidth="1"/>
    <col min="15645" max="15872" width="11.42578125" style="2"/>
    <col min="15873" max="15873" width="26.42578125" style="2" customWidth="1"/>
    <col min="15874" max="15874" width="17.28515625" style="2" customWidth="1"/>
    <col min="15875" max="15875" width="12.28515625" style="2" customWidth="1"/>
    <col min="15876" max="15876" width="15.28515625" style="2" customWidth="1"/>
    <col min="15877" max="15877" width="5.42578125" style="2" customWidth="1"/>
    <col min="15878" max="15878" width="18.42578125" style="2" customWidth="1"/>
    <col min="15879" max="15879" width="18" style="2" customWidth="1"/>
    <col min="15880" max="15880" width="12.5703125" style="2" customWidth="1"/>
    <col min="15881" max="15881" width="14.28515625" style="2" customWidth="1"/>
    <col min="15882" max="15882" width="14.140625" style="2" customWidth="1"/>
    <col min="15883" max="15883" width="14.28515625" style="2" customWidth="1"/>
    <col min="15884" max="15884" width="13.5703125" style="2" customWidth="1"/>
    <col min="15885" max="15885" width="12" style="2" customWidth="1"/>
    <col min="15886" max="15886" width="18" style="2" customWidth="1"/>
    <col min="15887" max="15887" width="7.42578125" style="2" customWidth="1"/>
    <col min="15888" max="15888" width="8.140625" style="2" customWidth="1"/>
    <col min="15889" max="15889" width="7" style="2" customWidth="1"/>
    <col min="15890" max="15890" width="7.5703125" style="2" customWidth="1"/>
    <col min="15891" max="15891" width="20.5703125" style="2" customWidth="1"/>
    <col min="15892" max="15892" width="1.5703125" style="2" customWidth="1"/>
    <col min="15893" max="15893" width="9.5703125" style="2" customWidth="1"/>
    <col min="15894" max="15894" width="8.140625" style="2" customWidth="1"/>
    <col min="15895" max="15895" width="8.28515625" style="2" customWidth="1"/>
    <col min="15896" max="15896" width="7.85546875" style="2" customWidth="1"/>
    <col min="15897" max="15897" width="14" style="2" customWidth="1"/>
    <col min="15898" max="15898" width="75.28515625" style="2" customWidth="1"/>
    <col min="15899" max="15899" width="25.42578125" style="2" customWidth="1"/>
    <col min="15900" max="15900" width="30.85546875" style="2" customWidth="1"/>
    <col min="15901" max="16128" width="11.42578125" style="2"/>
    <col min="16129" max="16129" width="26.42578125" style="2" customWidth="1"/>
    <col min="16130" max="16130" width="17.28515625" style="2" customWidth="1"/>
    <col min="16131" max="16131" width="12.28515625" style="2" customWidth="1"/>
    <col min="16132" max="16132" width="15.28515625" style="2" customWidth="1"/>
    <col min="16133" max="16133" width="5.42578125" style="2" customWidth="1"/>
    <col min="16134" max="16134" width="18.42578125" style="2" customWidth="1"/>
    <col min="16135" max="16135" width="18" style="2" customWidth="1"/>
    <col min="16136" max="16136" width="12.5703125" style="2" customWidth="1"/>
    <col min="16137" max="16137" width="14.28515625" style="2" customWidth="1"/>
    <col min="16138" max="16138" width="14.140625" style="2" customWidth="1"/>
    <col min="16139" max="16139" width="14.28515625" style="2" customWidth="1"/>
    <col min="16140" max="16140" width="13.5703125" style="2" customWidth="1"/>
    <col min="16141" max="16141" width="12" style="2" customWidth="1"/>
    <col min="16142" max="16142" width="18" style="2" customWidth="1"/>
    <col min="16143" max="16143" width="7.42578125" style="2" customWidth="1"/>
    <col min="16144" max="16144" width="8.140625" style="2" customWidth="1"/>
    <col min="16145" max="16145" width="7" style="2" customWidth="1"/>
    <col min="16146" max="16146" width="7.5703125" style="2" customWidth="1"/>
    <col min="16147" max="16147" width="20.5703125" style="2" customWidth="1"/>
    <col min="16148" max="16148" width="1.5703125" style="2" customWidth="1"/>
    <col min="16149" max="16149" width="9.5703125" style="2" customWidth="1"/>
    <col min="16150" max="16150" width="8.140625" style="2" customWidth="1"/>
    <col min="16151" max="16151" width="8.28515625" style="2" customWidth="1"/>
    <col min="16152" max="16152" width="7.85546875" style="2" customWidth="1"/>
    <col min="16153" max="16153" width="14" style="2" customWidth="1"/>
    <col min="16154" max="16154" width="75.28515625" style="2" customWidth="1"/>
    <col min="16155" max="16155" width="25.42578125" style="2" customWidth="1"/>
    <col min="16156" max="16156" width="30.85546875" style="2" customWidth="1"/>
    <col min="16157" max="16384" width="11.42578125" style="2"/>
  </cols>
  <sheetData>
    <row r="1" spans="1:28" ht="38.25" customHeight="1" thickBot="1" x14ac:dyDescent="0.3">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8" ht="32.25" customHeight="1" x14ac:dyDescent="0.25">
      <c r="A2" s="150"/>
      <c r="B2" s="153"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5"/>
      <c r="AB2" s="3" t="s">
        <v>1</v>
      </c>
    </row>
    <row r="3" spans="1:28" ht="21" customHeight="1" x14ac:dyDescent="0.25">
      <c r="A3" s="151"/>
      <c r="B3" s="156" t="s">
        <v>2</v>
      </c>
      <c r="C3" s="157"/>
      <c r="D3" s="157"/>
      <c r="E3" s="157"/>
      <c r="F3" s="157"/>
      <c r="G3" s="157"/>
      <c r="H3" s="157"/>
      <c r="I3" s="157"/>
      <c r="J3" s="157"/>
      <c r="K3" s="157"/>
      <c r="L3" s="157"/>
      <c r="M3" s="157"/>
      <c r="N3" s="157"/>
      <c r="O3" s="157"/>
      <c r="P3" s="157"/>
      <c r="Q3" s="157"/>
      <c r="R3" s="157"/>
      <c r="S3" s="157"/>
      <c r="T3" s="157"/>
      <c r="U3" s="157"/>
      <c r="V3" s="157"/>
      <c r="W3" s="157"/>
      <c r="X3" s="157"/>
      <c r="Y3" s="157"/>
      <c r="Z3" s="157"/>
      <c r="AA3" s="158"/>
      <c r="AB3" s="4" t="s">
        <v>3</v>
      </c>
    </row>
    <row r="4" spans="1:28" ht="20.25" customHeight="1" x14ac:dyDescent="0.25">
      <c r="A4" s="151"/>
      <c r="B4" s="159" t="s">
        <v>4</v>
      </c>
      <c r="C4" s="160"/>
      <c r="D4" s="160"/>
      <c r="E4" s="160"/>
      <c r="F4" s="160"/>
      <c r="G4" s="160"/>
      <c r="H4" s="160"/>
      <c r="I4" s="160"/>
      <c r="J4" s="160"/>
      <c r="K4" s="160"/>
      <c r="L4" s="160"/>
      <c r="M4" s="160"/>
      <c r="N4" s="160"/>
      <c r="O4" s="160"/>
      <c r="P4" s="160"/>
      <c r="Q4" s="160"/>
      <c r="R4" s="160"/>
      <c r="S4" s="160"/>
      <c r="T4" s="160"/>
      <c r="U4" s="160"/>
      <c r="V4" s="160"/>
      <c r="W4" s="160"/>
      <c r="X4" s="160"/>
      <c r="Y4" s="160"/>
      <c r="Z4" s="160"/>
      <c r="AA4" s="161"/>
      <c r="AB4" s="5" t="s">
        <v>5</v>
      </c>
    </row>
    <row r="5" spans="1:28" ht="15.75" customHeight="1" thickBot="1" x14ac:dyDescent="0.3">
      <c r="A5" s="152"/>
      <c r="B5" s="162"/>
      <c r="C5" s="163"/>
      <c r="D5" s="163"/>
      <c r="E5" s="163"/>
      <c r="F5" s="163"/>
      <c r="G5" s="163"/>
      <c r="H5" s="163"/>
      <c r="I5" s="163"/>
      <c r="J5" s="163"/>
      <c r="K5" s="163"/>
      <c r="L5" s="163"/>
      <c r="M5" s="163"/>
      <c r="N5" s="163"/>
      <c r="O5" s="163"/>
      <c r="P5" s="163"/>
      <c r="Q5" s="163"/>
      <c r="R5" s="163"/>
      <c r="S5" s="163"/>
      <c r="T5" s="163"/>
      <c r="U5" s="163"/>
      <c r="V5" s="163"/>
      <c r="W5" s="163"/>
      <c r="X5" s="163"/>
      <c r="Y5" s="163"/>
      <c r="Z5" s="163"/>
      <c r="AA5" s="164"/>
      <c r="AB5" s="6" t="s">
        <v>6</v>
      </c>
    </row>
    <row r="6" spans="1:28" ht="6.75" customHeight="1" thickBot="1" x14ac:dyDescent="0.3">
      <c r="A6" s="165"/>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7"/>
    </row>
    <row r="7" spans="1:28" ht="33" customHeight="1" x14ac:dyDescent="0.25">
      <c r="A7" s="7" t="s">
        <v>7</v>
      </c>
      <c r="B7" s="135" t="s">
        <v>8</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6"/>
    </row>
    <row r="8" spans="1:28" ht="39.75" customHeight="1" x14ac:dyDescent="0.25">
      <c r="A8" s="8" t="s">
        <v>9</v>
      </c>
      <c r="B8" s="137" t="s">
        <v>10</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8"/>
    </row>
    <row r="9" spans="1:28" ht="37.5" customHeight="1" x14ac:dyDescent="0.25">
      <c r="A9" s="8" t="s">
        <v>11</v>
      </c>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1"/>
    </row>
    <row r="10" spans="1:28" ht="18" customHeight="1" x14ac:dyDescent="0.25">
      <c r="A10" s="142" t="s">
        <v>13</v>
      </c>
      <c r="B10" s="143"/>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ht="15.95" customHeight="1" x14ac:dyDescent="0.25">
      <c r="A11" s="142" t="s">
        <v>14</v>
      </c>
      <c r="B11" s="9" t="s">
        <v>15</v>
      </c>
      <c r="C11" s="35"/>
      <c r="D11" s="146"/>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8"/>
    </row>
    <row r="12" spans="1:28" ht="15.95" customHeight="1" x14ac:dyDescent="0.25">
      <c r="A12" s="142"/>
      <c r="B12" s="9" t="s">
        <v>16</v>
      </c>
      <c r="C12" s="10"/>
      <c r="D12" s="146">
        <v>44161</v>
      </c>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ht="15.95" customHeight="1" x14ac:dyDescent="0.25">
      <c r="A13" s="142"/>
      <c r="B13" s="9" t="s">
        <v>18</v>
      </c>
      <c r="C13" s="10" t="s">
        <v>17</v>
      </c>
      <c r="D13" s="146" t="s">
        <v>1176</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39" customHeight="1" thickBot="1" x14ac:dyDescent="0.3">
      <c r="A14" s="11" t="s">
        <v>19</v>
      </c>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ht="36" customHeight="1" x14ac:dyDescent="0.25">
      <c r="A16" s="131" t="s">
        <v>20</v>
      </c>
      <c r="B16" s="115" t="s">
        <v>21</v>
      </c>
      <c r="C16" s="115" t="s">
        <v>22</v>
      </c>
      <c r="D16" s="115" t="s">
        <v>23</v>
      </c>
      <c r="E16" s="115" t="s">
        <v>24</v>
      </c>
      <c r="F16" s="115" t="s">
        <v>25</v>
      </c>
      <c r="G16" s="115" t="s">
        <v>26</v>
      </c>
      <c r="H16" s="133" t="s">
        <v>27</v>
      </c>
      <c r="I16" s="133" t="s">
        <v>28</v>
      </c>
      <c r="J16" s="115" t="s">
        <v>29</v>
      </c>
      <c r="K16" s="115" t="s">
        <v>30</v>
      </c>
      <c r="L16" s="115" t="s">
        <v>31</v>
      </c>
      <c r="M16" s="115" t="s">
        <v>32</v>
      </c>
      <c r="N16" s="115" t="s">
        <v>33</v>
      </c>
      <c r="O16" s="126" t="s">
        <v>34</v>
      </c>
      <c r="P16" s="126"/>
      <c r="Q16" s="126"/>
      <c r="R16" s="126"/>
      <c r="S16" s="127"/>
      <c r="T16" s="112"/>
      <c r="U16" s="114" t="s">
        <v>35</v>
      </c>
      <c r="V16" s="115"/>
      <c r="W16" s="115"/>
      <c r="X16" s="115"/>
      <c r="Y16" s="116"/>
      <c r="Z16" s="115" t="s">
        <v>36</v>
      </c>
      <c r="AA16" s="115" t="s">
        <v>37</v>
      </c>
      <c r="AB16" s="118" t="s">
        <v>38</v>
      </c>
    </row>
    <row r="17" spans="1:28" ht="47.25" customHeight="1" thickBot="1" x14ac:dyDescent="0.3">
      <c r="A17" s="132"/>
      <c r="B17" s="117"/>
      <c r="C17" s="117"/>
      <c r="D17" s="117"/>
      <c r="E17" s="117"/>
      <c r="F17" s="117"/>
      <c r="G17" s="117"/>
      <c r="H17" s="134"/>
      <c r="I17" s="134"/>
      <c r="J17" s="117"/>
      <c r="K17" s="117"/>
      <c r="L17" s="117"/>
      <c r="M17" s="117"/>
      <c r="N17" s="117"/>
      <c r="O17" s="15" t="s">
        <v>39</v>
      </c>
      <c r="P17" s="15" t="s">
        <v>40</v>
      </c>
      <c r="Q17" s="15" t="s">
        <v>41</v>
      </c>
      <c r="R17" s="15" t="s">
        <v>42</v>
      </c>
      <c r="S17" s="16" t="s">
        <v>43</v>
      </c>
      <c r="T17" s="113"/>
      <c r="U17" s="17" t="s">
        <v>39</v>
      </c>
      <c r="V17" s="15" t="s">
        <v>40</v>
      </c>
      <c r="W17" s="15" t="s">
        <v>41</v>
      </c>
      <c r="X17" s="15" t="s">
        <v>42</v>
      </c>
      <c r="Y17" s="16" t="s">
        <v>44</v>
      </c>
      <c r="Z17" s="117"/>
      <c r="AA17" s="117"/>
      <c r="AB17" s="119"/>
    </row>
    <row r="18" spans="1:28" ht="181.5" customHeight="1" x14ac:dyDescent="0.25">
      <c r="A18" s="120" t="s">
        <v>45</v>
      </c>
      <c r="B18" s="123" t="s">
        <v>46</v>
      </c>
      <c r="C18" s="101" t="s">
        <v>47</v>
      </c>
      <c r="D18" s="100" t="s">
        <v>48</v>
      </c>
      <c r="E18" s="20">
        <v>1</v>
      </c>
      <c r="F18" s="21" t="s">
        <v>49</v>
      </c>
      <c r="G18" s="35" t="s">
        <v>50</v>
      </c>
      <c r="H18" s="22" t="s">
        <v>51</v>
      </c>
      <c r="I18" s="23" t="s">
        <v>52</v>
      </c>
      <c r="J18" s="35" t="s">
        <v>53</v>
      </c>
      <c r="K18" s="35" t="s">
        <v>54</v>
      </c>
      <c r="L18" s="24">
        <v>1</v>
      </c>
      <c r="M18" s="35" t="s">
        <v>55</v>
      </c>
      <c r="N18" s="25" t="s">
        <v>56</v>
      </c>
      <c r="O18" s="26">
        <v>0.25</v>
      </c>
      <c r="P18" s="26">
        <v>0.25</v>
      </c>
      <c r="Q18" s="26">
        <v>0.25</v>
      </c>
      <c r="R18" s="27">
        <v>0.25</v>
      </c>
      <c r="S18" s="28">
        <f>SUM(O18:R18)</f>
        <v>1</v>
      </c>
      <c r="T18" s="113"/>
      <c r="U18" s="29">
        <v>0.25</v>
      </c>
      <c r="V18" s="30">
        <v>0.25</v>
      </c>
      <c r="W18" s="30">
        <v>0.25</v>
      </c>
      <c r="X18" s="20"/>
      <c r="Y18" s="31">
        <f t="shared" ref="Y18:Y32" si="0">SUM(U18:X18)</f>
        <v>0.75</v>
      </c>
      <c r="Z18" s="32" t="s">
        <v>57</v>
      </c>
      <c r="AA18" s="20"/>
      <c r="AB18" s="33"/>
    </row>
    <row r="19" spans="1:28" ht="199.5" customHeight="1" x14ac:dyDescent="0.25">
      <c r="A19" s="121"/>
      <c r="B19" s="100"/>
      <c r="C19" s="94"/>
      <c r="D19" s="100"/>
      <c r="E19" s="35">
        <v>2</v>
      </c>
      <c r="F19" s="21" t="s">
        <v>58</v>
      </c>
      <c r="G19" s="35" t="s">
        <v>50</v>
      </c>
      <c r="H19" s="22" t="s">
        <v>51</v>
      </c>
      <c r="I19" s="35" t="s">
        <v>59</v>
      </c>
      <c r="J19" s="35" t="s">
        <v>60</v>
      </c>
      <c r="K19" s="35" t="s">
        <v>54</v>
      </c>
      <c r="L19" s="24">
        <v>1</v>
      </c>
      <c r="M19" s="26" t="s">
        <v>61</v>
      </c>
      <c r="N19" s="36" t="s">
        <v>62</v>
      </c>
      <c r="O19" s="26">
        <v>0.25</v>
      </c>
      <c r="P19" s="26">
        <v>0.25</v>
      </c>
      <c r="Q19" s="26">
        <v>0.25</v>
      </c>
      <c r="R19" s="27">
        <v>0.25</v>
      </c>
      <c r="S19" s="28">
        <f t="shared" ref="S19:S32" si="1">SUM(O19:R19)</f>
        <v>1</v>
      </c>
      <c r="T19" s="113"/>
      <c r="U19" s="37">
        <v>0</v>
      </c>
      <c r="V19" s="24">
        <v>0.5</v>
      </c>
      <c r="W19" s="30">
        <v>0.25</v>
      </c>
      <c r="X19" s="35"/>
      <c r="Y19" s="31">
        <f t="shared" si="0"/>
        <v>0.75</v>
      </c>
      <c r="Z19" s="38" t="s">
        <v>63</v>
      </c>
      <c r="AA19" s="35"/>
      <c r="AB19" s="39"/>
    </row>
    <row r="20" spans="1:28" ht="309.75" customHeight="1" x14ac:dyDescent="0.25">
      <c r="A20" s="121"/>
      <c r="B20" s="100"/>
      <c r="C20" s="94"/>
      <c r="D20" s="100"/>
      <c r="E20" s="35">
        <v>3</v>
      </c>
      <c r="F20" s="21" t="s">
        <v>64</v>
      </c>
      <c r="G20" s="35" t="s">
        <v>65</v>
      </c>
      <c r="H20" s="22" t="s">
        <v>66</v>
      </c>
      <c r="I20" s="35" t="s">
        <v>59</v>
      </c>
      <c r="J20" s="35" t="s">
        <v>60</v>
      </c>
      <c r="K20" s="35" t="s">
        <v>54</v>
      </c>
      <c r="L20" s="24">
        <v>1</v>
      </c>
      <c r="M20" s="26" t="s">
        <v>67</v>
      </c>
      <c r="N20" s="36" t="s">
        <v>68</v>
      </c>
      <c r="O20" s="26">
        <v>0.25</v>
      </c>
      <c r="P20" s="26">
        <v>0.25</v>
      </c>
      <c r="Q20" s="26">
        <v>0.25</v>
      </c>
      <c r="R20" s="27">
        <v>0.25</v>
      </c>
      <c r="S20" s="28">
        <f t="shared" si="1"/>
        <v>1</v>
      </c>
      <c r="T20" s="113"/>
      <c r="U20" s="37">
        <v>0</v>
      </c>
      <c r="V20" s="24">
        <v>0</v>
      </c>
      <c r="W20" s="30">
        <v>0</v>
      </c>
      <c r="X20" s="35"/>
      <c r="Y20" s="31">
        <f t="shared" si="0"/>
        <v>0</v>
      </c>
      <c r="Z20" s="35"/>
      <c r="AA20" s="35"/>
      <c r="AB20" s="40" t="s">
        <v>69</v>
      </c>
    </row>
    <row r="21" spans="1:28" ht="293.25" customHeight="1" x14ac:dyDescent="0.25">
      <c r="A21" s="121"/>
      <c r="B21" s="100"/>
      <c r="C21" s="94"/>
      <c r="D21" s="100"/>
      <c r="E21" s="35">
        <v>4</v>
      </c>
      <c r="F21" s="21" t="s">
        <v>70</v>
      </c>
      <c r="G21" s="35" t="s">
        <v>71</v>
      </c>
      <c r="H21" s="22" t="s">
        <v>51</v>
      </c>
      <c r="I21" s="35" t="s">
        <v>72</v>
      </c>
      <c r="J21" s="35" t="s">
        <v>73</v>
      </c>
      <c r="K21" s="35" t="s">
        <v>54</v>
      </c>
      <c r="L21" s="24" t="s">
        <v>74</v>
      </c>
      <c r="M21" s="26" t="s">
        <v>75</v>
      </c>
      <c r="N21" s="36" t="s">
        <v>76</v>
      </c>
      <c r="O21" s="26">
        <v>0.25</v>
      </c>
      <c r="P21" s="26">
        <v>0.25</v>
      </c>
      <c r="Q21" s="26">
        <v>0.25</v>
      </c>
      <c r="R21" s="27">
        <v>0.25</v>
      </c>
      <c r="S21" s="28">
        <f t="shared" si="1"/>
        <v>1</v>
      </c>
      <c r="T21" s="113"/>
      <c r="U21" s="37">
        <v>0.25</v>
      </c>
      <c r="V21" s="24">
        <v>0.25</v>
      </c>
      <c r="W21" s="30">
        <v>0.25</v>
      </c>
      <c r="X21" s="35"/>
      <c r="Y21" s="31">
        <f t="shared" si="0"/>
        <v>0.75</v>
      </c>
      <c r="Z21" s="38" t="s">
        <v>77</v>
      </c>
      <c r="AA21" s="41"/>
      <c r="AB21" s="42"/>
    </row>
    <row r="22" spans="1:28" ht="138" customHeight="1" x14ac:dyDescent="0.25">
      <c r="A22" s="121"/>
      <c r="B22" s="100"/>
      <c r="C22" s="94"/>
      <c r="D22" s="100"/>
      <c r="E22" s="35">
        <v>5</v>
      </c>
      <c r="F22" s="21" t="s">
        <v>78</v>
      </c>
      <c r="G22" s="35" t="s">
        <v>79</v>
      </c>
      <c r="H22" s="22" t="s">
        <v>51</v>
      </c>
      <c r="I22" s="35" t="s">
        <v>80</v>
      </c>
      <c r="J22" s="35" t="s">
        <v>81</v>
      </c>
      <c r="K22" s="35" t="s">
        <v>54</v>
      </c>
      <c r="L22" s="24">
        <v>1</v>
      </c>
      <c r="M22" s="35" t="s">
        <v>82</v>
      </c>
      <c r="N22" s="25" t="s">
        <v>83</v>
      </c>
      <c r="O22" s="26">
        <v>0.25</v>
      </c>
      <c r="P22" s="26">
        <v>0.25</v>
      </c>
      <c r="Q22" s="26">
        <v>0.25</v>
      </c>
      <c r="R22" s="27">
        <v>0.25</v>
      </c>
      <c r="S22" s="28">
        <f t="shared" si="1"/>
        <v>1</v>
      </c>
      <c r="T22" s="113"/>
      <c r="U22" s="37">
        <v>0.25</v>
      </c>
      <c r="V22" s="24">
        <v>0.25</v>
      </c>
      <c r="W22" s="24">
        <v>0.25</v>
      </c>
      <c r="X22" s="35"/>
      <c r="Y22" s="31">
        <f t="shared" si="0"/>
        <v>0.75</v>
      </c>
      <c r="Z22" s="43" t="s">
        <v>84</v>
      </c>
      <c r="AA22" s="25"/>
      <c r="AB22" s="42"/>
    </row>
    <row r="23" spans="1:28" ht="164.25" customHeight="1" x14ac:dyDescent="0.25">
      <c r="A23" s="121"/>
      <c r="B23" s="100"/>
      <c r="C23" s="94"/>
      <c r="D23" s="100"/>
      <c r="E23" s="35">
        <v>6</v>
      </c>
      <c r="F23" s="21" t="s">
        <v>85</v>
      </c>
      <c r="G23" s="35" t="s">
        <v>86</v>
      </c>
      <c r="H23" s="22" t="s">
        <v>87</v>
      </c>
      <c r="I23" s="35" t="s">
        <v>88</v>
      </c>
      <c r="J23" s="35" t="s">
        <v>89</v>
      </c>
      <c r="K23" s="35" t="s">
        <v>54</v>
      </c>
      <c r="L23" s="24">
        <v>1</v>
      </c>
      <c r="M23" s="35" t="s">
        <v>90</v>
      </c>
      <c r="N23" s="36" t="s">
        <v>62</v>
      </c>
      <c r="O23" s="26">
        <v>0.25</v>
      </c>
      <c r="P23" s="26">
        <v>0.25</v>
      </c>
      <c r="Q23" s="26">
        <v>0.25</v>
      </c>
      <c r="R23" s="27">
        <v>0.25</v>
      </c>
      <c r="S23" s="28">
        <f t="shared" si="1"/>
        <v>1</v>
      </c>
      <c r="T23" s="113"/>
      <c r="U23" s="37">
        <v>0.25</v>
      </c>
      <c r="V23" s="24">
        <v>0.25</v>
      </c>
      <c r="W23" s="24">
        <v>0.25</v>
      </c>
      <c r="X23" s="35"/>
      <c r="Y23" s="31">
        <f t="shared" si="0"/>
        <v>0.75</v>
      </c>
      <c r="Z23" s="38" t="s">
        <v>91</v>
      </c>
      <c r="AA23" s="22"/>
      <c r="AB23" s="42"/>
    </row>
    <row r="24" spans="1:28" ht="171.75" customHeight="1" x14ac:dyDescent="0.25">
      <c r="A24" s="122"/>
      <c r="B24" s="100"/>
      <c r="C24" s="94"/>
      <c r="D24" s="101"/>
      <c r="E24" s="35">
        <v>7</v>
      </c>
      <c r="F24" s="21" t="s">
        <v>92</v>
      </c>
      <c r="G24" s="35" t="s">
        <v>93</v>
      </c>
      <c r="H24" s="22" t="s">
        <v>51</v>
      </c>
      <c r="I24" s="35" t="s">
        <v>94</v>
      </c>
      <c r="J24" s="35" t="s">
        <v>95</v>
      </c>
      <c r="K24" s="35" t="s">
        <v>54</v>
      </c>
      <c r="L24" s="24">
        <v>1</v>
      </c>
      <c r="M24" s="26" t="s">
        <v>96</v>
      </c>
      <c r="N24" s="36" t="s">
        <v>97</v>
      </c>
      <c r="O24" s="26">
        <v>0.25</v>
      </c>
      <c r="P24" s="26">
        <v>0.25</v>
      </c>
      <c r="Q24" s="26">
        <v>0.25</v>
      </c>
      <c r="R24" s="27">
        <v>0.25</v>
      </c>
      <c r="S24" s="28">
        <f t="shared" si="1"/>
        <v>1</v>
      </c>
      <c r="T24" s="113"/>
      <c r="U24" s="37">
        <v>0.25</v>
      </c>
      <c r="V24" s="24">
        <v>0.25</v>
      </c>
      <c r="W24" s="24">
        <v>0.25</v>
      </c>
      <c r="X24" s="35"/>
      <c r="Y24" s="31">
        <f t="shared" si="0"/>
        <v>0.75</v>
      </c>
      <c r="Z24" s="22" t="s">
        <v>98</v>
      </c>
      <c r="AA24" s="22"/>
      <c r="AB24" s="42"/>
    </row>
    <row r="25" spans="1:28" ht="97.5" customHeight="1" x14ac:dyDescent="0.25">
      <c r="A25" s="124" t="s">
        <v>45</v>
      </c>
      <c r="B25" s="94" t="s">
        <v>99</v>
      </c>
      <c r="C25" s="96" t="s">
        <v>100</v>
      </c>
      <c r="D25" s="99" t="s">
        <v>101</v>
      </c>
      <c r="E25" s="20">
        <v>1</v>
      </c>
      <c r="F25" s="20" t="s">
        <v>102</v>
      </c>
      <c r="G25" s="46" t="s">
        <v>103</v>
      </c>
      <c r="H25" s="23" t="s">
        <v>104</v>
      </c>
      <c r="I25" s="20" t="s">
        <v>105</v>
      </c>
      <c r="J25" s="20" t="s">
        <v>106</v>
      </c>
      <c r="K25" s="20" t="s">
        <v>107</v>
      </c>
      <c r="L25" s="47">
        <v>1</v>
      </c>
      <c r="M25" s="20" t="s">
        <v>108</v>
      </c>
      <c r="N25" s="20" t="s">
        <v>109</v>
      </c>
      <c r="O25" s="47">
        <v>1</v>
      </c>
      <c r="P25" s="47">
        <v>0</v>
      </c>
      <c r="Q25" s="47">
        <v>0</v>
      </c>
      <c r="R25" s="47">
        <v>0</v>
      </c>
      <c r="S25" s="28">
        <f t="shared" si="1"/>
        <v>1</v>
      </c>
      <c r="T25" s="113"/>
      <c r="U25" s="37">
        <v>1</v>
      </c>
      <c r="V25" s="35"/>
      <c r="W25" s="35"/>
      <c r="X25" s="35"/>
      <c r="Y25" s="31">
        <f t="shared" si="0"/>
        <v>1</v>
      </c>
      <c r="Z25" s="38" t="s">
        <v>110</v>
      </c>
      <c r="AA25" s="48"/>
      <c r="AB25" s="42"/>
    </row>
    <row r="26" spans="1:28" ht="142.5" customHeight="1" x14ac:dyDescent="0.25">
      <c r="A26" s="124"/>
      <c r="B26" s="94"/>
      <c r="C26" s="97"/>
      <c r="D26" s="100"/>
      <c r="E26" s="35">
        <v>2</v>
      </c>
      <c r="F26" s="35" t="s">
        <v>111</v>
      </c>
      <c r="G26" s="23" t="s">
        <v>103</v>
      </c>
      <c r="H26" s="23" t="s">
        <v>104</v>
      </c>
      <c r="I26" s="35" t="s">
        <v>112</v>
      </c>
      <c r="J26" s="35" t="s">
        <v>113</v>
      </c>
      <c r="K26" s="35" t="s">
        <v>107</v>
      </c>
      <c r="L26" s="47">
        <v>1</v>
      </c>
      <c r="M26" s="35" t="s">
        <v>114</v>
      </c>
      <c r="N26" s="35" t="s">
        <v>115</v>
      </c>
      <c r="O26" s="26">
        <v>0.25</v>
      </c>
      <c r="P26" s="26">
        <v>0.25</v>
      </c>
      <c r="Q26" s="26">
        <v>0.25</v>
      </c>
      <c r="R26" s="26">
        <v>0.25</v>
      </c>
      <c r="S26" s="28">
        <f t="shared" si="1"/>
        <v>1</v>
      </c>
      <c r="T26" s="113"/>
      <c r="U26" s="37">
        <v>0.25</v>
      </c>
      <c r="V26" s="24">
        <v>0.25</v>
      </c>
      <c r="W26" s="24">
        <v>0.25</v>
      </c>
      <c r="X26" s="35"/>
      <c r="Y26" s="31">
        <f t="shared" si="0"/>
        <v>0.75</v>
      </c>
      <c r="Z26" s="38" t="s">
        <v>116</v>
      </c>
      <c r="AA26" s="41"/>
      <c r="AB26" s="42"/>
    </row>
    <row r="27" spans="1:28" ht="118.5" customHeight="1" x14ac:dyDescent="0.25">
      <c r="A27" s="124"/>
      <c r="B27" s="94"/>
      <c r="C27" s="97"/>
      <c r="D27" s="100"/>
      <c r="E27" s="35">
        <v>3</v>
      </c>
      <c r="F27" s="35" t="s">
        <v>117</v>
      </c>
      <c r="G27" s="23" t="s">
        <v>103</v>
      </c>
      <c r="H27" s="23" t="s">
        <v>104</v>
      </c>
      <c r="I27" s="35" t="s">
        <v>118</v>
      </c>
      <c r="J27" s="35" t="s">
        <v>119</v>
      </c>
      <c r="K27" s="35" t="s">
        <v>107</v>
      </c>
      <c r="L27" s="47">
        <v>1</v>
      </c>
      <c r="M27" s="35" t="s">
        <v>120</v>
      </c>
      <c r="N27" s="35" t="s">
        <v>121</v>
      </c>
      <c r="O27" s="26">
        <v>1</v>
      </c>
      <c r="P27" s="26">
        <v>0</v>
      </c>
      <c r="Q27" s="26">
        <v>0</v>
      </c>
      <c r="R27" s="26">
        <v>0</v>
      </c>
      <c r="S27" s="28">
        <f t="shared" si="1"/>
        <v>1</v>
      </c>
      <c r="T27" s="113"/>
      <c r="U27" s="37">
        <v>1</v>
      </c>
      <c r="V27" s="35"/>
      <c r="W27" s="35"/>
      <c r="X27" s="35"/>
      <c r="Y27" s="31">
        <f t="shared" si="0"/>
        <v>1</v>
      </c>
      <c r="Z27" s="38" t="s">
        <v>122</v>
      </c>
      <c r="AA27" s="41"/>
      <c r="AB27" s="42"/>
    </row>
    <row r="28" spans="1:28" ht="153.75" customHeight="1" x14ac:dyDescent="0.25">
      <c r="A28" s="124"/>
      <c r="B28" s="94"/>
      <c r="C28" s="97"/>
      <c r="D28" s="100"/>
      <c r="E28" s="35">
        <v>4</v>
      </c>
      <c r="F28" s="35" t="s">
        <v>123</v>
      </c>
      <c r="G28" s="23" t="s">
        <v>103</v>
      </c>
      <c r="H28" s="23" t="s">
        <v>104</v>
      </c>
      <c r="I28" s="35" t="s">
        <v>124</v>
      </c>
      <c r="J28" s="35" t="s">
        <v>125</v>
      </c>
      <c r="K28" s="35" t="s">
        <v>107</v>
      </c>
      <c r="L28" s="47">
        <v>1</v>
      </c>
      <c r="M28" s="35" t="s">
        <v>126</v>
      </c>
      <c r="N28" s="35" t="s">
        <v>127</v>
      </c>
      <c r="O28" s="26">
        <v>0.5</v>
      </c>
      <c r="P28" s="26">
        <v>0.5</v>
      </c>
      <c r="Q28" s="26">
        <v>0</v>
      </c>
      <c r="R28" s="26">
        <v>0</v>
      </c>
      <c r="S28" s="28">
        <f t="shared" si="1"/>
        <v>1</v>
      </c>
      <c r="T28" s="113"/>
      <c r="U28" s="37">
        <v>0.5</v>
      </c>
      <c r="V28" s="24">
        <v>0.5</v>
      </c>
      <c r="W28" s="35"/>
      <c r="X28" s="35"/>
      <c r="Y28" s="31">
        <f t="shared" si="0"/>
        <v>1</v>
      </c>
      <c r="Z28" s="38" t="s">
        <v>128</v>
      </c>
      <c r="AA28" s="41"/>
      <c r="AB28" s="49" t="s">
        <v>129</v>
      </c>
    </row>
    <row r="29" spans="1:28" ht="155.25" customHeight="1" x14ac:dyDescent="0.25">
      <c r="A29" s="124"/>
      <c r="B29" s="94"/>
      <c r="C29" s="97"/>
      <c r="D29" s="100"/>
      <c r="E29" s="35">
        <v>5</v>
      </c>
      <c r="F29" s="35" t="s">
        <v>130</v>
      </c>
      <c r="G29" s="23" t="s">
        <v>103</v>
      </c>
      <c r="H29" s="23" t="s">
        <v>104</v>
      </c>
      <c r="I29" s="35" t="s">
        <v>131</v>
      </c>
      <c r="J29" s="35" t="s">
        <v>132</v>
      </c>
      <c r="K29" s="35" t="s">
        <v>107</v>
      </c>
      <c r="L29" s="47">
        <v>1</v>
      </c>
      <c r="M29" s="35" t="s">
        <v>133</v>
      </c>
      <c r="N29" s="35" t="s">
        <v>134</v>
      </c>
      <c r="O29" s="26">
        <v>0.5</v>
      </c>
      <c r="P29" s="26">
        <v>0.5</v>
      </c>
      <c r="Q29" s="26">
        <v>0</v>
      </c>
      <c r="R29" s="26">
        <v>0</v>
      </c>
      <c r="S29" s="28">
        <f t="shared" si="1"/>
        <v>1</v>
      </c>
      <c r="T29" s="113"/>
      <c r="U29" s="37">
        <v>0.5</v>
      </c>
      <c r="V29" s="24">
        <v>0.5</v>
      </c>
      <c r="W29" s="24"/>
      <c r="X29" s="35"/>
      <c r="Y29" s="31">
        <f t="shared" si="0"/>
        <v>1</v>
      </c>
      <c r="Z29" s="38" t="s">
        <v>135</v>
      </c>
      <c r="AA29" s="41"/>
      <c r="AB29" s="42"/>
    </row>
    <row r="30" spans="1:28" ht="181.5" customHeight="1" x14ac:dyDescent="0.25">
      <c r="A30" s="124"/>
      <c r="B30" s="94"/>
      <c r="C30" s="97"/>
      <c r="D30" s="100"/>
      <c r="E30" s="35">
        <v>6</v>
      </c>
      <c r="F30" s="35" t="s">
        <v>136</v>
      </c>
      <c r="G30" s="23" t="s">
        <v>103</v>
      </c>
      <c r="H30" s="23" t="s">
        <v>104</v>
      </c>
      <c r="I30" s="35" t="s">
        <v>137</v>
      </c>
      <c r="J30" s="35" t="s">
        <v>138</v>
      </c>
      <c r="K30" s="35" t="s">
        <v>107</v>
      </c>
      <c r="L30" s="47">
        <v>1</v>
      </c>
      <c r="M30" s="35" t="s">
        <v>139</v>
      </c>
      <c r="N30" s="35" t="s">
        <v>140</v>
      </c>
      <c r="O30" s="26">
        <v>0</v>
      </c>
      <c r="P30" s="26">
        <v>0</v>
      </c>
      <c r="Q30" s="26">
        <v>0.5</v>
      </c>
      <c r="R30" s="26">
        <v>0.5</v>
      </c>
      <c r="S30" s="28">
        <f t="shared" si="1"/>
        <v>1</v>
      </c>
      <c r="T30" s="113"/>
      <c r="U30" s="50">
        <v>0</v>
      </c>
      <c r="V30" s="24">
        <v>0</v>
      </c>
      <c r="W30" s="24">
        <v>0.5</v>
      </c>
      <c r="X30" s="35"/>
      <c r="Y30" s="31">
        <f t="shared" si="0"/>
        <v>0.5</v>
      </c>
      <c r="Z30" s="38" t="s">
        <v>141</v>
      </c>
      <c r="AA30" s="41"/>
      <c r="AB30" s="42"/>
    </row>
    <row r="31" spans="1:28" ht="399.75" customHeight="1" x14ac:dyDescent="0.25">
      <c r="A31" s="124"/>
      <c r="B31" s="94"/>
      <c r="C31" s="98"/>
      <c r="D31" s="101"/>
      <c r="E31" s="35">
        <v>7</v>
      </c>
      <c r="F31" s="35" t="s">
        <v>142</v>
      </c>
      <c r="G31" s="23" t="s">
        <v>103</v>
      </c>
      <c r="H31" s="26" t="s">
        <v>104</v>
      </c>
      <c r="I31" s="26" t="s">
        <v>143</v>
      </c>
      <c r="J31" s="26" t="s">
        <v>144</v>
      </c>
      <c r="K31" s="26" t="s">
        <v>107</v>
      </c>
      <c r="L31" s="26">
        <v>1</v>
      </c>
      <c r="M31" s="26" t="s">
        <v>145</v>
      </c>
      <c r="N31" s="26" t="s">
        <v>146</v>
      </c>
      <c r="O31" s="26">
        <v>0.5</v>
      </c>
      <c r="P31" s="26">
        <v>0.5</v>
      </c>
      <c r="Q31" s="26">
        <v>0</v>
      </c>
      <c r="R31" s="26">
        <v>0</v>
      </c>
      <c r="S31" s="28">
        <f t="shared" si="1"/>
        <v>1</v>
      </c>
      <c r="T31" s="113"/>
      <c r="U31" s="37">
        <v>0.5</v>
      </c>
      <c r="V31" s="24">
        <v>0.5</v>
      </c>
      <c r="W31" s="35"/>
      <c r="X31" s="35"/>
      <c r="Y31" s="31">
        <f t="shared" si="0"/>
        <v>1</v>
      </c>
      <c r="Z31" s="38" t="s">
        <v>147</v>
      </c>
      <c r="AA31" s="41"/>
      <c r="AB31" s="42"/>
    </row>
    <row r="32" spans="1:28" ht="114.75" customHeight="1" x14ac:dyDescent="0.25">
      <c r="A32" s="124"/>
      <c r="B32" s="94"/>
      <c r="C32" s="52" t="s">
        <v>148</v>
      </c>
      <c r="D32" s="72" t="s">
        <v>149</v>
      </c>
      <c r="E32" s="72">
        <v>1</v>
      </c>
      <c r="F32" s="72" t="s">
        <v>150</v>
      </c>
      <c r="G32" s="72" t="s">
        <v>103</v>
      </c>
      <c r="H32" s="53" t="s">
        <v>151</v>
      </c>
      <c r="I32" s="72" t="s">
        <v>152</v>
      </c>
      <c r="J32" s="72" t="s">
        <v>153</v>
      </c>
      <c r="K32" s="72" t="s">
        <v>107</v>
      </c>
      <c r="L32" s="54">
        <v>1</v>
      </c>
      <c r="M32" s="72" t="s">
        <v>154</v>
      </c>
      <c r="N32" s="72" t="s">
        <v>155</v>
      </c>
      <c r="O32" s="27">
        <v>0.25</v>
      </c>
      <c r="P32" s="27">
        <v>0.25</v>
      </c>
      <c r="Q32" s="27">
        <v>0.25</v>
      </c>
      <c r="R32" s="27">
        <v>0.25</v>
      </c>
      <c r="S32" s="28">
        <f t="shared" si="1"/>
        <v>1</v>
      </c>
      <c r="T32" s="113"/>
      <c r="U32" s="37">
        <v>0.25</v>
      </c>
      <c r="V32" s="24">
        <v>0.25</v>
      </c>
      <c r="W32" s="24">
        <v>0.25</v>
      </c>
      <c r="X32" s="35"/>
      <c r="Y32" s="31">
        <f t="shared" si="0"/>
        <v>0.75</v>
      </c>
      <c r="Z32" s="38" t="s">
        <v>156</v>
      </c>
      <c r="AA32" s="41"/>
      <c r="AB32" s="42"/>
    </row>
    <row r="33" spans="1:28" ht="187.5" customHeight="1" thickBot="1" x14ac:dyDescent="0.3">
      <c r="A33" s="125"/>
      <c r="B33" s="95"/>
      <c r="C33" s="56" t="s">
        <v>100</v>
      </c>
      <c r="D33" s="56" t="s">
        <v>101</v>
      </c>
      <c r="E33" s="56">
        <v>1</v>
      </c>
      <c r="F33" s="56" t="s">
        <v>157</v>
      </c>
      <c r="G33" s="57" t="s">
        <v>103</v>
      </c>
      <c r="H33" s="57" t="s">
        <v>104</v>
      </c>
      <c r="I33" s="56" t="s">
        <v>158</v>
      </c>
      <c r="J33" s="56" t="s">
        <v>159</v>
      </c>
      <c r="K33" s="56" t="s">
        <v>107</v>
      </c>
      <c r="L33" s="58">
        <v>1</v>
      </c>
      <c r="M33" s="56" t="s">
        <v>120</v>
      </c>
      <c r="N33" s="56" t="s">
        <v>160</v>
      </c>
      <c r="O33" s="59">
        <v>0</v>
      </c>
      <c r="P33" s="59">
        <v>0</v>
      </c>
      <c r="Q33" s="59">
        <v>0.5</v>
      </c>
      <c r="R33" s="59">
        <v>0.5</v>
      </c>
      <c r="S33" s="60">
        <f>SUM(O33:R33)</f>
        <v>1</v>
      </c>
      <c r="T33" s="61"/>
      <c r="U33" s="62">
        <v>0</v>
      </c>
      <c r="V33" s="62">
        <v>0</v>
      </c>
      <c r="W33" s="62">
        <v>0.5</v>
      </c>
      <c r="X33" s="62"/>
      <c r="Y33" s="63">
        <f>SUM(U33:X33)</f>
        <v>0.5</v>
      </c>
      <c r="Z33" s="64" t="s">
        <v>161</v>
      </c>
      <c r="AA33" s="65"/>
      <c r="AB33" s="66"/>
    </row>
    <row r="34" spans="1:28" s="67" customFormat="1" ht="25.5" customHeight="1" thickBot="1" x14ac:dyDescent="0.3">
      <c r="A34" s="102" t="s">
        <v>162</v>
      </c>
      <c r="B34" s="103"/>
      <c r="C34" s="103"/>
      <c r="D34" s="103"/>
      <c r="E34" s="103"/>
      <c r="F34" s="103"/>
      <c r="G34" s="103"/>
      <c r="H34" s="103"/>
      <c r="I34" s="103"/>
      <c r="J34" s="103"/>
      <c r="K34" s="103"/>
      <c r="L34" s="103"/>
      <c r="M34" s="103"/>
      <c r="N34" s="103"/>
      <c r="O34" s="103"/>
      <c r="P34" s="103"/>
      <c r="Q34" s="103"/>
      <c r="R34" s="104"/>
      <c r="S34" s="102" t="s">
        <v>163</v>
      </c>
      <c r="T34" s="103"/>
      <c r="U34" s="103"/>
      <c r="V34" s="103"/>
      <c r="W34" s="103"/>
      <c r="X34" s="103"/>
      <c r="Y34" s="103"/>
      <c r="Z34" s="103"/>
      <c r="AA34" s="103"/>
      <c r="AB34" s="104"/>
    </row>
    <row r="35" spans="1:28" ht="27.75" customHeight="1" x14ac:dyDescent="0.25">
      <c r="A35" s="68" t="s">
        <v>164</v>
      </c>
      <c r="B35" s="105"/>
      <c r="C35" s="105"/>
      <c r="D35" s="105"/>
      <c r="E35" s="106"/>
      <c r="F35" s="69" t="s">
        <v>165</v>
      </c>
      <c r="G35" s="107"/>
      <c r="H35" s="107"/>
      <c r="I35" s="107"/>
      <c r="J35" s="107"/>
      <c r="K35" s="107"/>
      <c r="L35" s="69" t="s">
        <v>165</v>
      </c>
      <c r="M35" s="107"/>
      <c r="N35" s="107"/>
      <c r="O35" s="107"/>
      <c r="P35" s="107"/>
      <c r="Q35" s="107"/>
      <c r="R35" s="108"/>
      <c r="S35" s="70" t="s">
        <v>165</v>
      </c>
      <c r="T35" s="108"/>
      <c r="U35" s="109"/>
      <c r="V35" s="109"/>
      <c r="W35" s="109"/>
      <c r="X35" s="109"/>
      <c r="Y35" s="110"/>
      <c r="Z35" s="70" t="s">
        <v>165</v>
      </c>
      <c r="AA35" s="106"/>
      <c r="AB35" s="111"/>
    </row>
    <row r="36" spans="1:28" ht="26.25" customHeight="1" x14ac:dyDescent="0.25">
      <c r="A36" s="71" t="s">
        <v>166</v>
      </c>
      <c r="B36" s="80" t="s">
        <v>167</v>
      </c>
      <c r="C36" s="80"/>
      <c r="D36" s="80"/>
      <c r="E36" s="81"/>
      <c r="F36" s="74" t="s">
        <v>168</v>
      </c>
      <c r="G36" s="82" t="s">
        <v>169</v>
      </c>
      <c r="H36" s="82"/>
      <c r="I36" s="82"/>
      <c r="J36" s="82"/>
      <c r="K36" s="82"/>
      <c r="L36" s="74" t="s">
        <v>170</v>
      </c>
      <c r="M36" s="82" t="s">
        <v>171</v>
      </c>
      <c r="N36" s="82"/>
      <c r="O36" s="82"/>
      <c r="P36" s="82"/>
      <c r="Q36" s="82"/>
      <c r="R36" s="83"/>
      <c r="S36" s="75" t="s">
        <v>168</v>
      </c>
      <c r="T36" s="83" t="s">
        <v>172</v>
      </c>
      <c r="U36" s="84"/>
      <c r="V36" s="84"/>
      <c r="W36" s="84"/>
      <c r="X36" s="84"/>
      <c r="Y36" s="85"/>
      <c r="Z36" s="75" t="s">
        <v>170</v>
      </c>
      <c r="AA36" s="81" t="s">
        <v>171</v>
      </c>
      <c r="AB36" s="86"/>
    </row>
    <row r="37" spans="1:28" ht="29.25" customHeight="1" thickBot="1" x14ac:dyDescent="0.3">
      <c r="A37" s="76" t="s">
        <v>173</v>
      </c>
      <c r="B37" s="87" t="s">
        <v>174</v>
      </c>
      <c r="C37" s="87"/>
      <c r="D37" s="87"/>
      <c r="E37" s="88"/>
      <c r="F37" s="78" t="s">
        <v>173</v>
      </c>
      <c r="G37" s="89" t="s">
        <v>174</v>
      </c>
      <c r="H37" s="89"/>
      <c r="I37" s="89"/>
      <c r="J37" s="89"/>
      <c r="K37" s="89"/>
      <c r="L37" s="78" t="s">
        <v>173</v>
      </c>
      <c r="M37" s="89" t="s">
        <v>174</v>
      </c>
      <c r="N37" s="89"/>
      <c r="O37" s="89"/>
      <c r="P37" s="89"/>
      <c r="Q37" s="89"/>
      <c r="R37" s="90"/>
      <c r="S37" s="79" t="s">
        <v>173</v>
      </c>
      <c r="T37" s="90" t="s">
        <v>174</v>
      </c>
      <c r="U37" s="91"/>
      <c r="V37" s="91"/>
      <c r="W37" s="91"/>
      <c r="X37" s="91"/>
      <c r="Y37" s="92"/>
      <c r="Z37" s="79" t="s">
        <v>173</v>
      </c>
      <c r="AA37" s="88" t="s">
        <v>174</v>
      </c>
      <c r="AB37" s="93"/>
    </row>
  </sheetData>
  <mergeCells count="61">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 ref="B14:AB14"/>
    <mergeCell ref="A16:A17"/>
    <mergeCell ref="B16:B17"/>
    <mergeCell ref="C16:C17"/>
    <mergeCell ref="D16:D17"/>
    <mergeCell ref="E16:E17"/>
    <mergeCell ref="F16:F17"/>
    <mergeCell ref="G16:G17"/>
    <mergeCell ref="H16:H17"/>
    <mergeCell ref="I16:I17"/>
    <mergeCell ref="K16:K17"/>
    <mergeCell ref="L16:L17"/>
    <mergeCell ref="M16:M17"/>
    <mergeCell ref="N16:N17"/>
    <mergeCell ref="O16:S16"/>
    <mergeCell ref="B35:E35"/>
    <mergeCell ref="G35:K35"/>
    <mergeCell ref="M35:R35"/>
    <mergeCell ref="T35:Y35"/>
    <mergeCell ref="AA35:AB35"/>
    <mergeCell ref="B25:B33"/>
    <mergeCell ref="C25:C31"/>
    <mergeCell ref="D25:D31"/>
    <mergeCell ref="A34:R34"/>
    <mergeCell ref="S34:AB34"/>
    <mergeCell ref="T16:T32"/>
    <mergeCell ref="U16:Y16"/>
    <mergeCell ref="Z16:Z17"/>
    <mergeCell ref="AA16:AA17"/>
    <mergeCell ref="AB16:AB17"/>
    <mergeCell ref="A18:A24"/>
    <mergeCell ref="B18:B24"/>
    <mergeCell ref="C18:C24"/>
    <mergeCell ref="D18:D24"/>
    <mergeCell ref="A25:A33"/>
    <mergeCell ref="J16:J17"/>
    <mergeCell ref="B37:E37"/>
    <mergeCell ref="G37:K37"/>
    <mergeCell ref="M37:R37"/>
    <mergeCell ref="T37:Y37"/>
    <mergeCell ref="AA37:AB37"/>
    <mergeCell ref="B36:E36"/>
    <mergeCell ref="G36:K36"/>
    <mergeCell ref="M36:R36"/>
    <mergeCell ref="T36:Y36"/>
    <mergeCell ref="AA36:AB36"/>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91BB-2052-4496-B6FF-C3064ACE3B6A}">
  <sheetPr codeName="Hoja2"/>
  <dimension ref="A1:AB30"/>
  <sheetViews>
    <sheetView workbookViewId="0">
      <selection activeCell="B7" sqref="B7:AB9"/>
    </sheetView>
  </sheetViews>
  <sheetFormatPr baseColWidth="10" defaultRowHeight="15" x14ac:dyDescent="0.25"/>
  <cols>
    <col min="1" max="1" width="24.7109375" style="2" customWidth="1"/>
    <col min="2" max="2" width="16.140625" style="2" customWidth="1"/>
    <col min="3" max="3" width="11.85546875" style="2" customWidth="1"/>
    <col min="4" max="4" width="16" style="2" customWidth="1"/>
    <col min="5" max="5" width="5.5703125" style="2" customWidth="1"/>
    <col min="6" max="6" width="16.85546875" style="2" customWidth="1"/>
    <col min="7" max="7" width="18.140625" style="2" customWidth="1"/>
    <col min="8" max="8" width="12.85546875" style="2" customWidth="1"/>
    <col min="9" max="9" width="14.42578125" style="2" customWidth="1"/>
    <col min="10" max="10" width="14" style="2" customWidth="1"/>
    <col min="11" max="11" width="14.85546875" style="2" customWidth="1"/>
    <col min="12" max="12" width="13.5703125" style="2" customWidth="1"/>
    <col min="13" max="13" width="10.5703125" style="2" customWidth="1"/>
    <col min="14" max="14" width="17.28515625" style="2" customWidth="1"/>
    <col min="15" max="15" width="6.85546875" style="2" customWidth="1"/>
    <col min="16" max="16" width="7.140625" style="2" customWidth="1"/>
    <col min="17" max="17" width="6.7109375" style="2" customWidth="1"/>
    <col min="18" max="18" width="7.85546875" style="2" customWidth="1"/>
    <col min="19" max="19" width="20.140625" style="2" customWidth="1"/>
    <col min="20" max="20" width="1.28515625" style="67" customWidth="1"/>
    <col min="21" max="21" width="6.5703125" style="2" customWidth="1"/>
    <col min="22" max="22" width="7.5703125" style="2" customWidth="1"/>
    <col min="23" max="23" width="6.140625" style="2" customWidth="1"/>
    <col min="24" max="24" width="7.140625" style="2" customWidth="1"/>
    <col min="25" max="25" width="14.140625" style="2" customWidth="1"/>
    <col min="26" max="26" width="87.42578125" style="2" customWidth="1"/>
    <col min="27" max="27" width="25" style="2" customWidth="1"/>
    <col min="28" max="28" width="41.28515625" style="2" customWidth="1"/>
    <col min="29" max="256" width="11.42578125" style="2"/>
    <col min="257" max="257" width="24.7109375" style="2" customWidth="1"/>
    <col min="258" max="258" width="16.140625" style="2" customWidth="1"/>
    <col min="259" max="259" width="11.85546875" style="2" customWidth="1"/>
    <col min="260" max="260" width="16" style="2" customWidth="1"/>
    <col min="261" max="261" width="5.5703125" style="2" customWidth="1"/>
    <col min="262" max="262" width="16.85546875" style="2" customWidth="1"/>
    <col min="263" max="263" width="18.140625" style="2" customWidth="1"/>
    <col min="264" max="264" width="12.85546875" style="2" customWidth="1"/>
    <col min="265" max="265" width="14.42578125" style="2" customWidth="1"/>
    <col min="266" max="266" width="14" style="2" customWidth="1"/>
    <col min="267" max="267" width="14.85546875" style="2" customWidth="1"/>
    <col min="268" max="268" width="13.5703125" style="2" customWidth="1"/>
    <col min="269" max="269" width="10.5703125" style="2" customWidth="1"/>
    <col min="270" max="270" width="17.28515625" style="2" customWidth="1"/>
    <col min="271" max="271" width="6.85546875" style="2" customWidth="1"/>
    <col min="272" max="272" width="7.140625" style="2" customWidth="1"/>
    <col min="273" max="273" width="6.7109375" style="2" customWidth="1"/>
    <col min="274" max="274" width="7.85546875" style="2" customWidth="1"/>
    <col min="275" max="275" width="20.140625" style="2" customWidth="1"/>
    <col min="276" max="276" width="1.28515625" style="2" customWidth="1"/>
    <col min="277" max="277" width="6.5703125" style="2" customWidth="1"/>
    <col min="278" max="278" width="7.5703125" style="2" customWidth="1"/>
    <col min="279" max="279" width="6.140625" style="2" customWidth="1"/>
    <col min="280" max="280" width="7.140625" style="2" customWidth="1"/>
    <col min="281" max="281" width="14.140625" style="2" customWidth="1"/>
    <col min="282" max="282" width="87.42578125" style="2" customWidth="1"/>
    <col min="283" max="283" width="25" style="2" customWidth="1"/>
    <col min="284" max="284" width="41.28515625" style="2" customWidth="1"/>
    <col min="285" max="512" width="11.42578125" style="2"/>
    <col min="513" max="513" width="24.7109375" style="2" customWidth="1"/>
    <col min="514" max="514" width="16.140625" style="2" customWidth="1"/>
    <col min="515" max="515" width="11.85546875" style="2" customWidth="1"/>
    <col min="516" max="516" width="16" style="2" customWidth="1"/>
    <col min="517" max="517" width="5.5703125" style="2" customWidth="1"/>
    <col min="518" max="518" width="16.85546875" style="2" customWidth="1"/>
    <col min="519" max="519" width="18.140625" style="2" customWidth="1"/>
    <col min="520" max="520" width="12.85546875" style="2" customWidth="1"/>
    <col min="521" max="521" width="14.42578125" style="2" customWidth="1"/>
    <col min="522" max="522" width="14" style="2" customWidth="1"/>
    <col min="523" max="523" width="14.85546875" style="2" customWidth="1"/>
    <col min="524" max="524" width="13.5703125" style="2" customWidth="1"/>
    <col min="525" max="525" width="10.5703125" style="2" customWidth="1"/>
    <col min="526" max="526" width="17.28515625" style="2" customWidth="1"/>
    <col min="527" max="527" width="6.85546875" style="2" customWidth="1"/>
    <col min="528" max="528" width="7.140625" style="2" customWidth="1"/>
    <col min="529" max="529" width="6.7109375" style="2" customWidth="1"/>
    <col min="530" max="530" width="7.85546875" style="2" customWidth="1"/>
    <col min="531" max="531" width="20.140625" style="2" customWidth="1"/>
    <col min="532" max="532" width="1.28515625" style="2" customWidth="1"/>
    <col min="533" max="533" width="6.5703125" style="2" customWidth="1"/>
    <col min="534" max="534" width="7.5703125" style="2" customWidth="1"/>
    <col min="535" max="535" width="6.140625" style="2" customWidth="1"/>
    <col min="536" max="536" width="7.140625" style="2" customWidth="1"/>
    <col min="537" max="537" width="14.140625" style="2" customWidth="1"/>
    <col min="538" max="538" width="87.42578125" style="2" customWidth="1"/>
    <col min="539" max="539" width="25" style="2" customWidth="1"/>
    <col min="540" max="540" width="41.28515625" style="2" customWidth="1"/>
    <col min="541" max="768" width="11.42578125" style="2"/>
    <col min="769" max="769" width="24.7109375" style="2" customWidth="1"/>
    <col min="770" max="770" width="16.140625" style="2" customWidth="1"/>
    <col min="771" max="771" width="11.85546875" style="2" customWidth="1"/>
    <col min="772" max="772" width="16" style="2" customWidth="1"/>
    <col min="773" max="773" width="5.5703125" style="2" customWidth="1"/>
    <col min="774" max="774" width="16.85546875" style="2" customWidth="1"/>
    <col min="775" max="775" width="18.140625" style="2" customWidth="1"/>
    <col min="776" max="776" width="12.85546875" style="2" customWidth="1"/>
    <col min="777" max="777" width="14.42578125" style="2" customWidth="1"/>
    <col min="778" max="778" width="14" style="2" customWidth="1"/>
    <col min="779" max="779" width="14.85546875" style="2" customWidth="1"/>
    <col min="780" max="780" width="13.5703125" style="2" customWidth="1"/>
    <col min="781" max="781" width="10.5703125" style="2" customWidth="1"/>
    <col min="782" max="782" width="17.28515625" style="2" customWidth="1"/>
    <col min="783" max="783" width="6.85546875" style="2" customWidth="1"/>
    <col min="784" max="784" width="7.140625" style="2" customWidth="1"/>
    <col min="785" max="785" width="6.7109375" style="2" customWidth="1"/>
    <col min="786" max="786" width="7.85546875" style="2" customWidth="1"/>
    <col min="787" max="787" width="20.140625" style="2" customWidth="1"/>
    <col min="788" max="788" width="1.28515625" style="2" customWidth="1"/>
    <col min="789" max="789" width="6.5703125" style="2" customWidth="1"/>
    <col min="790" max="790" width="7.5703125" style="2" customWidth="1"/>
    <col min="791" max="791" width="6.140625" style="2" customWidth="1"/>
    <col min="792" max="792" width="7.140625" style="2" customWidth="1"/>
    <col min="793" max="793" width="14.140625" style="2" customWidth="1"/>
    <col min="794" max="794" width="87.42578125" style="2" customWidth="1"/>
    <col min="795" max="795" width="25" style="2" customWidth="1"/>
    <col min="796" max="796" width="41.28515625" style="2" customWidth="1"/>
    <col min="797" max="1024" width="11.42578125" style="2"/>
    <col min="1025" max="1025" width="24.7109375" style="2" customWidth="1"/>
    <col min="1026" max="1026" width="16.140625" style="2" customWidth="1"/>
    <col min="1027" max="1027" width="11.85546875" style="2" customWidth="1"/>
    <col min="1028" max="1028" width="16" style="2" customWidth="1"/>
    <col min="1029" max="1029" width="5.5703125" style="2" customWidth="1"/>
    <col min="1030" max="1030" width="16.85546875" style="2" customWidth="1"/>
    <col min="1031" max="1031" width="18.140625" style="2" customWidth="1"/>
    <col min="1032" max="1032" width="12.85546875" style="2" customWidth="1"/>
    <col min="1033" max="1033" width="14.42578125" style="2" customWidth="1"/>
    <col min="1034" max="1034" width="14" style="2" customWidth="1"/>
    <col min="1035" max="1035" width="14.85546875" style="2" customWidth="1"/>
    <col min="1036" max="1036" width="13.5703125" style="2" customWidth="1"/>
    <col min="1037" max="1037" width="10.5703125" style="2" customWidth="1"/>
    <col min="1038" max="1038" width="17.28515625" style="2" customWidth="1"/>
    <col min="1039" max="1039" width="6.85546875" style="2" customWidth="1"/>
    <col min="1040" max="1040" width="7.140625" style="2" customWidth="1"/>
    <col min="1041" max="1041" width="6.7109375" style="2" customWidth="1"/>
    <col min="1042" max="1042" width="7.85546875" style="2" customWidth="1"/>
    <col min="1043" max="1043" width="20.140625" style="2" customWidth="1"/>
    <col min="1044" max="1044" width="1.28515625" style="2" customWidth="1"/>
    <col min="1045" max="1045" width="6.5703125" style="2" customWidth="1"/>
    <col min="1046" max="1046" width="7.5703125" style="2" customWidth="1"/>
    <col min="1047" max="1047" width="6.140625" style="2" customWidth="1"/>
    <col min="1048" max="1048" width="7.140625" style="2" customWidth="1"/>
    <col min="1049" max="1049" width="14.140625" style="2" customWidth="1"/>
    <col min="1050" max="1050" width="87.42578125" style="2" customWidth="1"/>
    <col min="1051" max="1051" width="25" style="2" customWidth="1"/>
    <col min="1052" max="1052" width="41.28515625" style="2" customWidth="1"/>
    <col min="1053" max="1280" width="11.42578125" style="2"/>
    <col min="1281" max="1281" width="24.7109375" style="2" customWidth="1"/>
    <col min="1282" max="1282" width="16.140625" style="2" customWidth="1"/>
    <col min="1283" max="1283" width="11.85546875" style="2" customWidth="1"/>
    <col min="1284" max="1284" width="16" style="2" customWidth="1"/>
    <col min="1285" max="1285" width="5.5703125" style="2" customWidth="1"/>
    <col min="1286" max="1286" width="16.85546875" style="2" customWidth="1"/>
    <col min="1287" max="1287" width="18.140625" style="2" customWidth="1"/>
    <col min="1288" max="1288" width="12.85546875" style="2" customWidth="1"/>
    <col min="1289" max="1289" width="14.42578125" style="2" customWidth="1"/>
    <col min="1290" max="1290" width="14" style="2" customWidth="1"/>
    <col min="1291" max="1291" width="14.85546875" style="2" customWidth="1"/>
    <col min="1292" max="1292" width="13.5703125" style="2" customWidth="1"/>
    <col min="1293" max="1293" width="10.5703125" style="2" customWidth="1"/>
    <col min="1294" max="1294" width="17.28515625" style="2" customWidth="1"/>
    <col min="1295" max="1295" width="6.85546875" style="2" customWidth="1"/>
    <col min="1296" max="1296" width="7.140625" style="2" customWidth="1"/>
    <col min="1297" max="1297" width="6.7109375" style="2" customWidth="1"/>
    <col min="1298" max="1298" width="7.85546875" style="2" customWidth="1"/>
    <col min="1299" max="1299" width="20.140625" style="2" customWidth="1"/>
    <col min="1300" max="1300" width="1.28515625" style="2" customWidth="1"/>
    <col min="1301" max="1301" width="6.5703125" style="2" customWidth="1"/>
    <col min="1302" max="1302" width="7.5703125" style="2" customWidth="1"/>
    <col min="1303" max="1303" width="6.140625" style="2" customWidth="1"/>
    <col min="1304" max="1304" width="7.140625" style="2" customWidth="1"/>
    <col min="1305" max="1305" width="14.140625" style="2" customWidth="1"/>
    <col min="1306" max="1306" width="87.42578125" style="2" customWidth="1"/>
    <col min="1307" max="1307" width="25" style="2" customWidth="1"/>
    <col min="1308" max="1308" width="41.28515625" style="2" customWidth="1"/>
    <col min="1309" max="1536" width="11.42578125" style="2"/>
    <col min="1537" max="1537" width="24.7109375" style="2" customWidth="1"/>
    <col min="1538" max="1538" width="16.140625" style="2" customWidth="1"/>
    <col min="1539" max="1539" width="11.85546875" style="2" customWidth="1"/>
    <col min="1540" max="1540" width="16" style="2" customWidth="1"/>
    <col min="1541" max="1541" width="5.5703125" style="2" customWidth="1"/>
    <col min="1542" max="1542" width="16.85546875" style="2" customWidth="1"/>
    <col min="1543" max="1543" width="18.140625" style="2" customWidth="1"/>
    <col min="1544" max="1544" width="12.85546875" style="2" customWidth="1"/>
    <col min="1545" max="1545" width="14.42578125" style="2" customWidth="1"/>
    <col min="1546" max="1546" width="14" style="2" customWidth="1"/>
    <col min="1547" max="1547" width="14.85546875" style="2" customWidth="1"/>
    <col min="1548" max="1548" width="13.5703125" style="2" customWidth="1"/>
    <col min="1549" max="1549" width="10.5703125" style="2" customWidth="1"/>
    <col min="1550" max="1550" width="17.28515625" style="2" customWidth="1"/>
    <col min="1551" max="1551" width="6.85546875" style="2" customWidth="1"/>
    <col min="1552" max="1552" width="7.140625" style="2" customWidth="1"/>
    <col min="1553" max="1553" width="6.7109375" style="2" customWidth="1"/>
    <col min="1554" max="1554" width="7.85546875" style="2" customWidth="1"/>
    <col min="1555" max="1555" width="20.140625" style="2" customWidth="1"/>
    <col min="1556" max="1556" width="1.28515625" style="2" customWidth="1"/>
    <col min="1557" max="1557" width="6.5703125" style="2" customWidth="1"/>
    <col min="1558" max="1558" width="7.5703125" style="2" customWidth="1"/>
    <col min="1559" max="1559" width="6.140625" style="2" customWidth="1"/>
    <col min="1560" max="1560" width="7.140625" style="2" customWidth="1"/>
    <col min="1561" max="1561" width="14.140625" style="2" customWidth="1"/>
    <col min="1562" max="1562" width="87.42578125" style="2" customWidth="1"/>
    <col min="1563" max="1563" width="25" style="2" customWidth="1"/>
    <col min="1564" max="1564" width="41.28515625" style="2" customWidth="1"/>
    <col min="1565" max="1792" width="11.42578125" style="2"/>
    <col min="1793" max="1793" width="24.7109375" style="2" customWidth="1"/>
    <col min="1794" max="1794" width="16.140625" style="2" customWidth="1"/>
    <col min="1795" max="1795" width="11.85546875" style="2" customWidth="1"/>
    <col min="1796" max="1796" width="16" style="2" customWidth="1"/>
    <col min="1797" max="1797" width="5.5703125" style="2" customWidth="1"/>
    <col min="1798" max="1798" width="16.85546875" style="2" customWidth="1"/>
    <col min="1799" max="1799" width="18.140625" style="2" customWidth="1"/>
    <col min="1800" max="1800" width="12.85546875" style="2" customWidth="1"/>
    <col min="1801" max="1801" width="14.42578125" style="2" customWidth="1"/>
    <col min="1802" max="1802" width="14" style="2" customWidth="1"/>
    <col min="1803" max="1803" width="14.85546875" style="2" customWidth="1"/>
    <col min="1804" max="1804" width="13.5703125" style="2" customWidth="1"/>
    <col min="1805" max="1805" width="10.5703125" style="2" customWidth="1"/>
    <col min="1806" max="1806" width="17.28515625" style="2" customWidth="1"/>
    <col min="1807" max="1807" width="6.85546875" style="2" customWidth="1"/>
    <col min="1808" max="1808" width="7.140625" style="2" customWidth="1"/>
    <col min="1809" max="1809" width="6.7109375" style="2" customWidth="1"/>
    <col min="1810" max="1810" width="7.85546875" style="2" customWidth="1"/>
    <col min="1811" max="1811" width="20.140625" style="2" customWidth="1"/>
    <col min="1812" max="1812" width="1.28515625" style="2" customWidth="1"/>
    <col min="1813" max="1813" width="6.5703125" style="2" customWidth="1"/>
    <col min="1814" max="1814" width="7.5703125" style="2" customWidth="1"/>
    <col min="1815" max="1815" width="6.140625" style="2" customWidth="1"/>
    <col min="1816" max="1816" width="7.140625" style="2" customWidth="1"/>
    <col min="1817" max="1817" width="14.140625" style="2" customWidth="1"/>
    <col min="1818" max="1818" width="87.42578125" style="2" customWidth="1"/>
    <col min="1819" max="1819" width="25" style="2" customWidth="1"/>
    <col min="1820" max="1820" width="41.28515625" style="2" customWidth="1"/>
    <col min="1821" max="2048" width="11.42578125" style="2"/>
    <col min="2049" max="2049" width="24.7109375" style="2" customWidth="1"/>
    <col min="2050" max="2050" width="16.140625" style="2" customWidth="1"/>
    <col min="2051" max="2051" width="11.85546875" style="2" customWidth="1"/>
    <col min="2052" max="2052" width="16" style="2" customWidth="1"/>
    <col min="2053" max="2053" width="5.5703125" style="2" customWidth="1"/>
    <col min="2054" max="2054" width="16.85546875" style="2" customWidth="1"/>
    <col min="2055" max="2055" width="18.140625" style="2" customWidth="1"/>
    <col min="2056" max="2056" width="12.85546875" style="2" customWidth="1"/>
    <col min="2057" max="2057" width="14.42578125" style="2" customWidth="1"/>
    <col min="2058" max="2058" width="14" style="2" customWidth="1"/>
    <col min="2059" max="2059" width="14.85546875" style="2" customWidth="1"/>
    <col min="2060" max="2060" width="13.5703125" style="2" customWidth="1"/>
    <col min="2061" max="2061" width="10.5703125" style="2" customWidth="1"/>
    <col min="2062" max="2062" width="17.28515625" style="2" customWidth="1"/>
    <col min="2063" max="2063" width="6.85546875" style="2" customWidth="1"/>
    <col min="2064" max="2064" width="7.140625" style="2" customWidth="1"/>
    <col min="2065" max="2065" width="6.7109375" style="2" customWidth="1"/>
    <col min="2066" max="2066" width="7.85546875" style="2" customWidth="1"/>
    <col min="2067" max="2067" width="20.140625" style="2" customWidth="1"/>
    <col min="2068" max="2068" width="1.28515625" style="2" customWidth="1"/>
    <col min="2069" max="2069" width="6.5703125" style="2" customWidth="1"/>
    <col min="2070" max="2070" width="7.5703125" style="2" customWidth="1"/>
    <col min="2071" max="2071" width="6.140625" style="2" customWidth="1"/>
    <col min="2072" max="2072" width="7.140625" style="2" customWidth="1"/>
    <col min="2073" max="2073" width="14.140625" style="2" customWidth="1"/>
    <col min="2074" max="2074" width="87.42578125" style="2" customWidth="1"/>
    <col min="2075" max="2075" width="25" style="2" customWidth="1"/>
    <col min="2076" max="2076" width="41.28515625" style="2" customWidth="1"/>
    <col min="2077" max="2304" width="11.42578125" style="2"/>
    <col min="2305" max="2305" width="24.7109375" style="2" customWidth="1"/>
    <col min="2306" max="2306" width="16.140625" style="2" customWidth="1"/>
    <col min="2307" max="2307" width="11.85546875" style="2" customWidth="1"/>
    <col min="2308" max="2308" width="16" style="2" customWidth="1"/>
    <col min="2309" max="2309" width="5.5703125" style="2" customWidth="1"/>
    <col min="2310" max="2310" width="16.85546875" style="2" customWidth="1"/>
    <col min="2311" max="2311" width="18.140625" style="2" customWidth="1"/>
    <col min="2312" max="2312" width="12.85546875" style="2" customWidth="1"/>
    <col min="2313" max="2313" width="14.42578125" style="2" customWidth="1"/>
    <col min="2314" max="2314" width="14" style="2" customWidth="1"/>
    <col min="2315" max="2315" width="14.85546875" style="2" customWidth="1"/>
    <col min="2316" max="2316" width="13.5703125" style="2" customWidth="1"/>
    <col min="2317" max="2317" width="10.5703125" style="2" customWidth="1"/>
    <col min="2318" max="2318" width="17.28515625" style="2" customWidth="1"/>
    <col min="2319" max="2319" width="6.85546875" style="2" customWidth="1"/>
    <col min="2320" max="2320" width="7.140625" style="2" customWidth="1"/>
    <col min="2321" max="2321" width="6.7109375" style="2" customWidth="1"/>
    <col min="2322" max="2322" width="7.85546875" style="2" customWidth="1"/>
    <col min="2323" max="2323" width="20.140625" style="2" customWidth="1"/>
    <col min="2324" max="2324" width="1.28515625" style="2" customWidth="1"/>
    <col min="2325" max="2325" width="6.5703125" style="2" customWidth="1"/>
    <col min="2326" max="2326" width="7.5703125" style="2" customWidth="1"/>
    <col min="2327" max="2327" width="6.140625" style="2" customWidth="1"/>
    <col min="2328" max="2328" width="7.140625" style="2" customWidth="1"/>
    <col min="2329" max="2329" width="14.140625" style="2" customWidth="1"/>
    <col min="2330" max="2330" width="87.42578125" style="2" customWidth="1"/>
    <col min="2331" max="2331" width="25" style="2" customWidth="1"/>
    <col min="2332" max="2332" width="41.28515625" style="2" customWidth="1"/>
    <col min="2333" max="2560" width="11.42578125" style="2"/>
    <col min="2561" max="2561" width="24.7109375" style="2" customWidth="1"/>
    <col min="2562" max="2562" width="16.140625" style="2" customWidth="1"/>
    <col min="2563" max="2563" width="11.85546875" style="2" customWidth="1"/>
    <col min="2564" max="2564" width="16" style="2" customWidth="1"/>
    <col min="2565" max="2565" width="5.5703125" style="2" customWidth="1"/>
    <col min="2566" max="2566" width="16.85546875" style="2" customWidth="1"/>
    <col min="2567" max="2567" width="18.140625" style="2" customWidth="1"/>
    <col min="2568" max="2568" width="12.85546875" style="2" customWidth="1"/>
    <col min="2569" max="2569" width="14.42578125" style="2" customWidth="1"/>
    <col min="2570" max="2570" width="14" style="2" customWidth="1"/>
    <col min="2571" max="2571" width="14.85546875" style="2" customWidth="1"/>
    <col min="2572" max="2572" width="13.5703125" style="2" customWidth="1"/>
    <col min="2573" max="2573" width="10.5703125" style="2" customWidth="1"/>
    <col min="2574" max="2574" width="17.28515625" style="2" customWidth="1"/>
    <col min="2575" max="2575" width="6.85546875" style="2" customWidth="1"/>
    <col min="2576" max="2576" width="7.140625" style="2" customWidth="1"/>
    <col min="2577" max="2577" width="6.7109375" style="2" customWidth="1"/>
    <col min="2578" max="2578" width="7.85546875" style="2" customWidth="1"/>
    <col min="2579" max="2579" width="20.140625" style="2" customWidth="1"/>
    <col min="2580" max="2580" width="1.28515625" style="2" customWidth="1"/>
    <col min="2581" max="2581" width="6.5703125" style="2" customWidth="1"/>
    <col min="2582" max="2582" width="7.5703125" style="2" customWidth="1"/>
    <col min="2583" max="2583" width="6.140625" style="2" customWidth="1"/>
    <col min="2584" max="2584" width="7.140625" style="2" customWidth="1"/>
    <col min="2585" max="2585" width="14.140625" style="2" customWidth="1"/>
    <col min="2586" max="2586" width="87.42578125" style="2" customWidth="1"/>
    <col min="2587" max="2587" width="25" style="2" customWidth="1"/>
    <col min="2588" max="2588" width="41.28515625" style="2" customWidth="1"/>
    <col min="2589" max="2816" width="11.42578125" style="2"/>
    <col min="2817" max="2817" width="24.7109375" style="2" customWidth="1"/>
    <col min="2818" max="2818" width="16.140625" style="2" customWidth="1"/>
    <col min="2819" max="2819" width="11.85546875" style="2" customWidth="1"/>
    <col min="2820" max="2820" width="16" style="2" customWidth="1"/>
    <col min="2821" max="2821" width="5.5703125" style="2" customWidth="1"/>
    <col min="2822" max="2822" width="16.85546875" style="2" customWidth="1"/>
    <col min="2823" max="2823" width="18.140625" style="2" customWidth="1"/>
    <col min="2824" max="2824" width="12.85546875" style="2" customWidth="1"/>
    <col min="2825" max="2825" width="14.42578125" style="2" customWidth="1"/>
    <col min="2826" max="2826" width="14" style="2" customWidth="1"/>
    <col min="2827" max="2827" width="14.85546875" style="2" customWidth="1"/>
    <col min="2828" max="2828" width="13.5703125" style="2" customWidth="1"/>
    <col min="2829" max="2829" width="10.5703125" style="2" customWidth="1"/>
    <col min="2830" max="2830" width="17.28515625" style="2" customWidth="1"/>
    <col min="2831" max="2831" width="6.85546875" style="2" customWidth="1"/>
    <col min="2832" max="2832" width="7.140625" style="2" customWidth="1"/>
    <col min="2833" max="2833" width="6.7109375" style="2" customWidth="1"/>
    <col min="2834" max="2834" width="7.85546875" style="2" customWidth="1"/>
    <col min="2835" max="2835" width="20.140625" style="2" customWidth="1"/>
    <col min="2836" max="2836" width="1.28515625" style="2" customWidth="1"/>
    <col min="2837" max="2837" width="6.5703125" style="2" customWidth="1"/>
    <col min="2838" max="2838" width="7.5703125" style="2" customWidth="1"/>
    <col min="2839" max="2839" width="6.140625" style="2" customWidth="1"/>
    <col min="2840" max="2840" width="7.140625" style="2" customWidth="1"/>
    <col min="2841" max="2841" width="14.140625" style="2" customWidth="1"/>
    <col min="2842" max="2842" width="87.42578125" style="2" customWidth="1"/>
    <col min="2843" max="2843" width="25" style="2" customWidth="1"/>
    <col min="2844" max="2844" width="41.28515625" style="2" customWidth="1"/>
    <col min="2845" max="3072" width="11.42578125" style="2"/>
    <col min="3073" max="3073" width="24.7109375" style="2" customWidth="1"/>
    <col min="3074" max="3074" width="16.140625" style="2" customWidth="1"/>
    <col min="3075" max="3075" width="11.85546875" style="2" customWidth="1"/>
    <col min="3076" max="3076" width="16" style="2" customWidth="1"/>
    <col min="3077" max="3077" width="5.5703125" style="2" customWidth="1"/>
    <col min="3078" max="3078" width="16.85546875" style="2" customWidth="1"/>
    <col min="3079" max="3079" width="18.140625" style="2" customWidth="1"/>
    <col min="3080" max="3080" width="12.85546875" style="2" customWidth="1"/>
    <col min="3081" max="3081" width="14.42578125" style="2" customWidth="1"/>
    <col min="3082" max="3082" width="14" style="2" customWidth="1"/>
    <col min="3083" max="3083" width="14.85546875" style="2" customWidth="1"/>
    <col min="3084" max="3084" width="13.5703125" style="2" customWidth="1"/>
    <col min="3085" max="3085" width="10.5703125" style="2" customWidth="1"/>
    <col min="3086" max="3086" width="17.28515625" style="2" customWidth="1"/>
    <col min="3087" max="3087" width="6.85546875" style="2" customWidth="1"/>
    <col min="3088" max="3088" width="7.140625" style="2" customWidth="1"/>
    <col min="3089" max="3089" width="6.7109375" style="2" customWidth="1"/>
    <col min="3090" max="3090" width="7.85546875" style="2" customWidth="1"/>
    <col min="3091" max="3091" width="20.140625" style="2" customWidth="1"/>
    <col min="3092" max="3092" width="1.28515625" style="2" customWidth="1"/>
    <col min="3093" max="3093" width="6.5703125" style="2" customWidth="1"/>
    <col min="3094" max="3094" width="7.5703125" style="2" customWidth="1"/>
    <col min="3095" max="3095" width="6.140625" style="2" customWidth="1"/>
    <col min="3096" max="3096" width="7.140625" style="2" customWidth="1"/>
    <col min="3097" max="3097" width="14.140625" style="2" customWidth="1"/>
    <col min="3098" max="3098" width="87.42578125" style="2" customWidth="1"/>
    <col min="3099" max="3099" width="25" style="2" customWidth="1"/>
    <col min="3100" max="3100" width="41.28515625" style="2" customWidth="1"/>
    <col min="3101" max="3328" width="11.42578125" style="2"/>
    <col min="3329" max="3329" width="24.7109375" style="2" customWidth="1"/>
    <col min="3330" max="3330" width="16.140625" style="2" customWidth="1"/>
    <col min="3331" max="3331" width="11.85546875" style="2" customWidth="1"/>
    <col min="3332" max="3332" width="16" style="2" customWidth="1"/>
    <col min="3333" max="3333" width="5.5703125" style="2" customWidth="1"/>
    <col min="3334" max="3334" width="16.85546875" style="2" customWidth="1"/>
    <col min="3335" max="3335" width="18.140625" style="2" customWidth="1"/>
    <col min="3336" max="3336" width="12.85546875" style="2" customWidth="1"/>
    <col min="3337" max="3337" width="14.42578125" style="2" customWidth="1"/>
    <col min="3338" max="3338" width="14" style="2" customWidth="1"/>
    <col min="3339" max="3339" width="14.85546875" style="2" customWidth="1"/>
    <col min="3340" max="3340" width="13.5703125" style="2" customWidth="1"/>
    <col min="3341" max="3341" width="10.5703125" style="2" customWidth="1"/>
    <col min="3342" max="3342" width="17.28515625" style="2" customWidth="1"/>
    <col min="3343" max="3343" width="6.85546875" style="2" customWidth="1"/>
    <col min="3344" max="3344" width="7.140625" style="2" customWidth="1"/>
    <col min="3345" max="3345" width="6.7109375" style="2" customWidth="1"/>
    <col min="3346" max="3346" width="7.85546875" style="2" customWidth="1"/>
    <col min="3347" max="3347" width="20.140625" style="2" customWidth="1"/>
    <col min="3348" max="3348" width="1.28515625" style="2" customWidth="1"/>
    <col min="3349" max="3349" width="6.5703125" style="2" customWidth="1"/>
    <col min="3350" max="3350" width="7.5703125" style="2" customWidth="1"/>
    <col min="3351" max="3351" width="6.140625" style="2" customWidth="1"/>
    <col min="3352" max="3352" width="7.140625" style="2" customWidth="1"/>
    <col min="3353" max="3353" width="14.140625" style="2" customWidth="1"/>
    <col min="3354" max="3354" width="87.42578125" style="2" customWidth="1"/>
    <col min="3355" max="3355" width="25" style="2" customWidth="1"/>
    <col min="3356" max="3356" width="41.28515625" style="2" customWidth="1"/>
    <col min="3357" max="3584" width="11.42578125" style="2"/>
    <col min="3585" max="3585" width="24.7109375" style="2" customWidth="1"/>
    <col min="3586" max="3586" width="16.140625" style="2" customWidth="1"/>
    <col min="3587" max="3587" width="11.85546875" style="2" customWidth="1"/>
    <col min="3588" max="3588" width="16" style="2" customWidth="1"/>
    <col min="3589" max="3589" width="5.5703125" style="2" customWidth="1"/>
    <col min="3590" max="3590" width="16.85546875" style="2" customWidth="1"/>
    <col min="3591" max="3591" width="18.140625" style="2" customWidth="1"/>
    <col min="3592" max="3592" width="12.85546875" style="2" customWidth="1"/>
    <col min="3593" max="3593" width="14.42578125" style="2" customWidth="1"/>
    <col min="3594" max="3594" width="14" style="2" customWidth="1"/>
    <col min="3595" max="3595" width="14.85546875" style="2" customWidth="1"/>
    <col min="3596" max="3596" width="13.5703125" style="2" customWidth="1"/>
    <col min="3597" max="3597" width="10.5703125" style="2" customWidth="1"/>
    <col min="3598" max="3598" width="17.28515625" style="2" customWidth="1"/>
    <col min="3599" max="3599" width="6.85546875" style="2" customWidth="1"/>
    <col min="3600" max="3600" width="7.140625" style="2" customWidth="1"/>
    <col min="3601" max="3601" width="6.7109375" style="2" customWidth="1"/>
    <col min="3602" max="3602" width="7.85546875" style="2" customWidth="1"/>
    <col min="3603" max="3603" width="20.140625" style="2" customWidth="1"/>
    <col min="3604" max="3604" width="1.28515625" style="2" customWidth="1"/>
    <col min="3605" max="3605" width="6.5703125" style="2" customWidth="1"/>
    <col min="3606" max="3606" width="7.5703125" style="2" customWidth="1"/>
    <col min="3607" max="3607" width="6.140625" style="2" customWidth="1"/>
    <col min="3608" max="3608" width="7.140625" style="2" customWidth="1"/>
    <col min="3609" max="3609" width="14.140625" style="2" customWidth="1"/>
    <col min="3610" max="3610" width="87.42578125" style="2" customWidth="1"/>
    <col min="3611" max="3611" width="25" style="2" customWidth="1"/>
    <col min="3612" max="3612" width="41.28515625" style="2" customWidth="1"/>
    <col min="3613" max="3840" width="11.42578125" style="2"/>
    <col min="3841" max="3841" width="24.7109375" style="2" customWidth="1"/>
    <col min="3842" max="3842" width="16.140625" style="2" customWidth="1"/>
    <col min="3843" max="3843" width="11.85546875" style="2" customWidth="1"/>
    <col min="3844" max="3844" width="16" style="2" customWidth="1"/>
    <col min="3845" max="3845" width="5.5703125" style="2" customWidth="1"/>
    <col min="3846" max="3846" width="16.85546875" style="2" customWidth="1"/>
    <col min="3847" max="3847" width="18.140625" style="2" customWidth="1"/>
    <col min="3848" max="3848" width="12.85546875" style="2" customWidth="1"/>
    <col min="3849" max="3849" width="14.42578125" style="2" customWidth="1"/>
    <col min="3850" max="3850" width="14" style="2" customWidth="1"/>
    <col min="3851" max="3851" width="14.85546875" style="2" customWidth="1"/>
    <col min="3852" max="3852" width="13.5703125" style="2" customWidth="1"/>
    <col min="3853" max="3853" width="10.5703125" style="2" customWidth="1"/>
    <col min="3854" max="3854" width="17.28515625" style="2" customWidth="1"/>
    <col min="3855" max="3855" width="6.85546875" style="2" customWidth="1"/>
    <col min="3856" max="3856" width="7.140625" style="2" customWidth="1"/>
    <col min="3857" max="3857" width="6.7109375" style="2" customWidth="1"/>
    <col min="3858" max="3858" width="7.85546875" style="2" customWidth="1"/>
    <col min="3859" max="3859" width="20.140625" style="2" customWidth="1"/>
    <col min="3860" max="3860" width="1.28515625" style="2" customWidth="1"/>
    <col min="3861" max="3861" width="6.5703125" style="2" customWidth="1"/>
    <col min="3862" max="3862" width="7.5703125" style="2" customWidth="1"/>
    <col min="3863" max="3863" width="6.140625" style="2" customWidth="1"/>
    <col min="3864" max="3864" width="7.140625" style="2" customWidth="1"/>
    <col min="3865" max="3865" width="14.140625" style="2" customWidth="1"/>
    <col min="3866" max="3866" width="87.42578125" style="2" customWidth="1"/>
    <col min="3867" max="3867" width="25" style="2" customWidth="1"/>
    <col min="3868" max="3868" width="41.28515625" style="2" customWidth="1"/>
    <col min="3869" max="4096" width="11.42578125" style="2"/>
    <col min="4097" max="4097" width="24.7109375" style="2" customWidth="1"/>
    <col min="4098" max="4098" width="16.140625" style="2" customWidth="1"/>
    <col min="4099" max="4099" width="11.85546875" style="2" customWidth="1"/>
    <col min="4100" max="4100" width="16" style="2" customWidth="1"/>
    <col min="4101" max="4101" width="5.5703125" style="2" customWidth="1"/>
    <col min="4102" max="4102" width="16.85546875" style="2" customWidth="1"/>
    <col min="4103" max="4103" width="18.140625" style="2" customWidth="1"/>
    <col min="4104" max="4104" width="12.85546875" style="2" customWidth="1"/>
    <col min="4105" max="4105" width="14.42578125" style="2" customWidth="1"/>
    <col min="4106" max="4106" width="14" style="2" customWidth="1"/>
    <col min="4107" max="4107" width="14.85546875" style="2" customWidth="1"/>
    <col min="4108" max="4108" width="13.5703125" style="2" customWidth="1"/>
    <col min="4109" max="4109" width="10.5703125" style="2" customWidth="1"/>
    <col min="4110" max="4110" width="17.28515625" style="2" customWidth="1"/>
    <col min="4111" max="4111" width="6.85546875" style="2" customWidth="1"/>
    <col min="4112" max="4112" width="7.140625" style="2" customWidth="1"/>
    <col min="4113" max="4113" width="6.7109375" style="2" customWidth="1"/>
    <col min="4114" max="4114" width="7.85546875" style="2" customWidth="1"/>
    <col min="4115" max="4115" width="20.140625" style="2" customWidth="1"/>
    <col min="4116" max="4116" width="1.28515625" style="2" customWidth="1"/>
    <col min="4117" max="4117" width="6.5703125" style="2" customWidth="1"/>
    <col min="4118" max="4118" width="7.5703125" style="2" customWidth="1"/>
    <col min="4119" max="4119" width="6.140625" style="2" customWidth="1"/>
    <col min="4120" max="4120" width="7.140625" style="2" customWidth="1"/>
    <col min="4121" max="4121" width="14.140625" style="2" customWidth="1"/>
    <col min="4122" max="4122" width="87.42578125" style="2" customWidth="1"/>
    <col min="4123" max="4123" width="25" style="2" customWidth="1"/>
    <col min="4124" max="4124" width="41.28515625" style="2" customWidth="1"/>
    <col min="4125" max="4352" width="11.42578125" style="2"/>
    <col min="4353" max="4353" width="24.7109375" style="2" customWidth="1"/>
    <col min="4354" max="4354" width="16.140625" style="2" customWidth="1"/>
    <col min="4355" max="4355" width="11.85546875" style="2" customWidth="1"/>
    <col min="4356" max="4356" width="16" style="2" customWidth="1"/>
    <col min="4357" max="4357" width="5.5703125" style="2" customWidth="1"/>
    <col min="4358" max="4358" width="16.85546875" style="2" customWidth="1"/>
    <col min="4359" max="4359" width="18.140625" style="2" customWidth="1"/>
    <col min="4360" max="4360" width="12.85546875" style="2" customWidth="1"/>
    <col min="4361" max="4361" width="14.42578125" style="2" customWidth="1"/>
    <col min="4362" max="4362" width="14" style="2" customWidth="1"/>
    <col min="4363" max="4363" width="14.85546875" style="2" customWidth="1"/>
    <col min="4364" max="4364" width="13.5703125" style="2" customWidth="1"/>
    <col min="4365" max="4365" width="10.5703125" style="2" customWidth="1"/>
    <col min="4366" max="4366" width="17.28515625" style="2" customWidth="1"/>
    <col min="4367" max="4367" width="6.85546875" style="2" customWidth="1"/>
    <col min="4368" max="4368" width="7.140625" style="2" customWidth="1"/>
    <col min="4369" max="4369" width="6.7109375" style="2" customWidth="1"/>
    <col min="4370" max="4370" width="7.85546875" style="2" customWidth="1"/>
    <col min="4371" max="4371" width="20.140625" style="2" customWidth="1"/>
    <col min="4372" max="4372" width="1.28515625" style="2" customWidth="1"/>
    <col min="4373" max="4373" width="6.5703125" style="2" customWidth="1"/>
    <col min="4374" max="4374" width="7.5703125" style="2" customWidth="1"/>
    <col min="4375" max="4375" width="6.140625" style="2" customWidth="1"/>
    <col min="4376" max="4376" width="7.140625" style="2" customWidth="1"/>
    <col min="4377" max="4377" width="14.140625" style="2" customWidth="1"/>
    <col min="4378" max="4378" width="87.42578125" style="2" customWidth="1"/>
    <col min="4379" max="4379" width="25" style="2" customWidth="1"/>
    <col min="4380" max="4380" width="41.28515625" style="2" customWidth="1"/>
    <col min="4381" max="4608" width="11.42578125" style="2"/>
    <col min="4609" max="4609" width="24.7109375" style="2" customWidth="1"/>
    <col min="4610" max="4610" width="16.140625" style="2" customWidth="1"/>
    <col min="4611" max="4611" width="11.85546875" style="2" customWidth="1"/>
    <col min="4612" max="4612" width="16" style="2" customWidth="1"/>
    <col min="4613" max="4613" width="5.5703125" style="2" customWidth="1"/>
    <col min="4614" max="4614" width="16.85546875" style="2" customWidth="1"/>
    <col min="4615" max="4615" width="18.140625" style="2" customWidth="1"/>
    <col min="4616" max="4616" width="12.85546875" style="2" customWidth="1"/>
    <col min="4617" max="4617" width="14.42578125" style="2" customWidth="1"/>
    <col min="4618" max="4618" width="14" style="2" customWidth="1"/>
    <col min="4619" max="4619" width="14.85546875" style="2" customWidth="1"/>
    <col min="4620" max="4620" width="13.5703125" style="2" customWidth="1"/>
    <col min="4621" max="4621" width="10.5703125" style="2" customWidth="1"/>
    <col min="4622" max="4622" width="17.28515625" style="2" customWidth="1"/>
    <col min="4623" max="4623" width="6.85546875" style="2" customWidth="1"/>
    <col min="4624" max="4624" width="7.140625" style="2" customWidth="1"/>
    <col min="4625" max="4625" width="6.7109375" style="2" customWidth="1"/>
    <col min="4626" max="4626" width="7.85546875" style="2" customWidth="1"/>
    <col min="4627" max="4627" width="20.140625" style="2" customWidth="1"/>
    <col min="4628" max="4628" width="1.28515625" style="2" customWidth="1"/>
    <col min="4629" max="4629" width="6.5703125" style="2" customWidth="1"/>
    <col min="4630" max="4630" width="7.5703125" style="2" customWidth="1"/>
    <col min="4631" max="4631" width="6.140625" style="2" customWidth="1"/>
    <col min="4632" max="4632" width="7.140625" style="2" customWidth="1"/>
    <col min="4633" max="4633" width="14.140625" style="2" customWidth="1"/>
    <col min="4634" max="4634" width="87.42578125" style="2" customWidth="1"/>
    <col min="4635" max="4635" width="25" style="2" customWidth="1"/>
    <col min="4636" max="4636" width="41.28515625" style="2" customWidth="1"/>
    <col min="4637" max="4864" width="11.42578125" style="2"/>
    <col min="4865" max="4865" width="24.7109375" style="2" customWidth="1"/>
    <col min="4866" max="4866" width="16.140625" style="2" customWidth="1"/>
    <col min="4867" max="4867" width="11.85546875" style="2" customWidth="1"/>
    <col min="4868" max="4868" width="16" style="2" customWidth="1"/>
    <col min="4869" max="4869" width="5.5703125" style="2" customWidth="1"/>
    <col min="4870" max="4870" width="16.85546875" style="2" customWidth="1"/>
    <col min="4871" max="4871" width="18.140625" style="2" customWidth="1"/>
    <col min="4872" max="4872" width="12.85546875" style="2" customWidth="1"/>
    <col min="4873" max="4873" width="14.42578125" style="2" customWidth="1"/>
    <col min="4874" max="4874" width="14" style="2" customWidth="1"/>
    <col min="4875" max="4875" width="14.85546875" style="2" customWidth="1"/>
    <col min="4876" max="4876" width="13.5703125" style="2" customWidth="1"/>
    <col min="4877" max="4877" width="10.5703125" style="2" customWidth="1"/>
    <col min="4878" max="4878" width="17.28515625" style="2" customWidth="1"/>
    <col min="4879" max="4879" width="6.85546875" style="2" customWidth="1"/>
    <col min="4880" max="4880" width="7.140625" style="2" customWidth="1"/>
    <col min="4881" max="4881" width="6.7109375" style="2" customWidth="1"/>
    <col min="4882" max="4882" width="7.85546875" style="2" customWidth="1"/>
    <col min="4883" max="4883" width="20.140625" style="2" customWidth="1"/>
    <col min="4884" max="4884" width="1.28515625" style="2" customWidth="1"/>
    <col min="4885" max="4885" width="6.5703125" style="2" customWidth="1"/>
    <col min="4886" max="4886" width="7.5703125" style="2" customWidth="1"/>
    <col min="4887" max="4887" width="6.140625" style="2" customWidth="1"/>
    <col min="4888" max="4888" width="7.140625" style="2" customWidth="1"/>
    <col min="4889" max="4889" width="14.140625" style="2" customWidth="1"/>
    <col min="4890" max="4890" width="87.42578125" style="2" customWidth="1"/>
    <col min="4891" max="4891" width="25" style="2" customWidth="1"/>
    <col min="4892" max="4892" width="41.28515625" style="2" customWidth="1"/>
    <col min="4893" max="5120" width="11.42578125" style="2"/>
    <col min="5121" max="5121" width="24.7109375" style="2" customWidth="1"/>
    <col min="5122" max="5122" width="16.140625" style="2" customWidth="1"/>
    <col min="5123" max="5123" width="11.85546875" style="2" customWidth="1"/>
    <col min="5124" max="5124" width="16" style="2" customWidth="1"/>
    <col min="5125" max="5125" width="5.5703125" style="2" customWidth="1"/>
    <col min="5126" max="5126" width="16.85546875" style="2" customWidth="1"/>
    <col min="5127" max="5127" width="18.140625" style="2" customWidth="1"/>
    <col min="5128" max="5128" width="12.85546875" style="2" customWidth="1"/>
    <col min="5129" max="5129" width="14.42578125" style="2" customWidth="1"/>
    <col min="5130" max="5130" width="14" style="2" customWidth="1"/>
    <col min="5131" max="5131" width="14.85546875" style="2" customWidth="1"/>
    <col min="5132" max="5132" width="13.5703125" style="2" customWidth="1"/>
    <col min="5133" max="5133" width="10.5703125" style="2" customWidth="1"/>
    <col min="5134" max="5134" width="17.28515625" style="2" customWidth="1"/>
    <col min="5135" max="5135" width="6.85546875" style="2" customWidth="1"/>
    <col min="5136" max="5136" width="7.140625" style="2" customWidth="1"/>
    <col min="5137" max="5137" width="6.7109375" style="2" customWidth="1"/>
    <col min="5138" max="5138" width="7.85546875" style="2" customWidth="1"/>
    <col min="5139" max="5139" width="20.140625" style="2" customWidth="1"/>
    <col min="5140" max="5140" width="1.28515625" style="2" customWidth="1"/>
    <col min="5141" max="5141" width="6.5703125" style="2" customWidth="1"/>
    <col min="5142" max="5142" width="7.5703125" style="2" customWidth="1"/>
    <col min="5143" max="5143" width="6.140625" style="2" customWidth="1"/>
    <col min="5144" max="5144" width="7.140625" style="2" customWidth="1"/>
    <col min="5145" max="5145" width="14.140625" style="2" customWidth="1"/>
    <col min="5146" max="5146" width="87.42578125" style="2" customWidth="1"/>
    <col min="5147" max="5147" width="25" style="2" customWidth="1"/>
    <col min="5148" max="5148" width="41.28515625" style="2" customWidth="1"/>
    <col min="5149" max="5376" width="11.42578125" style="2"/>
    <col min="5377" max="5377" width="24.7109375" style="2" customWidth="1"/>
    <col min="5378" max="5378" width="16.140625" style="2" customWidth="1"/>
    <col min="5379" max="5379" width="11.85546875" style="2" customWidth="1"/>
    <col min="5380" max="5380" width="16" style="2" customWidth="1"/>
    <col min="5381" max="5381" width="5.5703125" style="2" customWidth="1"/>
    <col min="5382" max="5382" width="16.85546875" style="2" customWidth="1"/>
    <col min="5383" max="5383" width="18.140625" style="2" customWidth="1"/>
    <col min="5384" max="5384" width="12.85546875" style="2" customWidth="1"/>
    <col min="5385" max="5385" width="14.42578125" style="2" customWidth="1"/>
    <col min="5386" max="5386" width="14" style="2" customWidth="1"/>
    <col min="5387" max="5387" width="14.85546875" style="2" customWidth="1"/>
    <col min="5388" max="5388" width="13.5703125" style="2" customWidth="1"/>
    <col min="5389" max="5389" width="10.5703125" style="2" customWidth="1"/>
    <col min="5390" max="5390" width="17.28515625" style="2" customWidth="1"/>
    <col min="5391" max="5391" width="6.85546875" style="2" customWidth="1"/>
    <col min="5392" max="5392" width="7.140625" style="2" customWidth="1"/>
    <col min="5393" max="5393" width="6.7109375" style="2" customWidth="1"/>
    <col min="5394" max="5394" width="7.85546875" style="2" customWidth="1"/>
    <col min="5395" max="5395" width="20.140625" style="2" customWidth="1"/>
    <col min="5396" max="5396" width="1.28515625" style="2" customWidth="1"/>
    <col min="5397" max="5397" width="6.5703125" style="2" customWidth="1"/>
    <col min="5398" max="5398" width="7.5703125" style="2" customWidth="1"/>
    <col min="5399" max="5399" width="6.140625" style="2" customWidth="1"/>
    <col min="5400" max="5400" width="7.140625" style="2" customWidth="1"/>
    <col min="5401" max="5401" width="14.140625" style="2" customWidth="1"/>
    <col min="5402" max="5402" width="87.42578125" style="2" customWidth="1"/>
    <col min="5403" max="5403" width="25" style="2" customWidth="1"/>
    <col min="5404" max="5404" width="41.28515625" style="2" customWidth="1"/>
    <col min="5405" max="5632" width="11.42578125" style="2"/>
    <col min="5633" max="5633" width="24.7109375" style="2" customWidth="1"/>
    <col min="5634" max="5634" width="16.140625" style="2" customWidth="1"/>
    <col min="5635" max="5635" width="11.85546875" style="2" customWidth="1"/>
    <col min="5636" max="5636" width="16" style="2" customWidth="1"/>
    <col min="5637" max="5637" width="5.5703125" style="2" customWidth="1"/>
    <col min="5638" max="5638" width="16.85546875" style="2" customWidth="1"/>
    <col min="5639" max="5639" width="18.140625" style="2" customWidth="1"/>
    <col min="5640" max="5640" width="12.85546875" style="2" customWidth="1"/>
    <col min="5641" max="5641" width="14.42578125" style="2" customWidth="1"/>
    <col min="5642" max="5642" width="14" style="2" customWidth="1"/>
    <col min="5643" max="5643" width="14.85546875" style="2" customWidth="1"/>
    <col min="5644" max="5644" width="13.5703125" style="2" customWidth="1"/>
    <col min="5645" max="5645" width="10.5703125" style="2" customWidth="1"/>
    <col min="5646" max="5646" width="17.28515625" style="2" customWidth="1"/>
    <col min="5647" max="5647" width="6.85546875" style="2" customWidth="1"/>
    <col min="5648" max="5648" width="7.140625" style="2" customWidth="1"/>
    <col min="5649" max="5649" width="6.7109375" style="2" customWidth="1"/>
    <col min="5650" max="5650" width="7.85546875" style="2" customWidth="1"/>
    <col min="5651" max="5651" width="20.140625" style="2" customWidth="1"/>
    <col min="5652" max="5652" width="1.28515625" style="2" customWidth="1"/>
    <col min="5653" max="5653" width="6.5703125" style="2" customWidth="1"/>
    <col min="5654" max="5654" width="7.5703125" style="2" customWidth="1"/>
    <col min="5655" max="5655" width="6.140625" style="2" customWidth="1"/>
    <col min="5656" max="5656" width="7.140625" style="2" customWidth="1"/>
    <col min="5657" max="5657" width="14.140625" style="2" customWidth="1"/>
    <col min="5658" max="5658" width="87.42578125" style="2" customWidth="1"/>
    <col min="5659" max="5659" width="25" style="2" customWidth="1"/>
    <col min="5660" max="5660" width="41.28515625" style="2" customWidth="1"/>
    <col min="5661" max="5888" width="11.42578125" style="2"/>
    <col min="5889" max="5889" width="24.7109375" style="2" customWidth="1"/>
    <col min="5890" max="5890" width="16.140625" style="2" customWidth="1"/>
    <col min="5891" max="5891" width="11.85546875" style="2" customWidth="1"/>
    <col min="5892" max="5892" width="16" style="2" customWidth="1"/>
    <col min="5893" max="5893" width="5.5703125" style="2" customWidth="1"/>
    <col min="5894" max="5894" width="16.85546875" style="2" customWidth="1"/>
    <col min="5895" max="5895" width="18.140625" style="2" customWidth="1"/>
    <col min="5896" max="5896" width="12.85546875" style="2" customWidth="1"/>
    <col min="5897" max="5897" width="14.42578125" style="2" customWidth="1"/>
    <col min="5898" max="5898" width="14" style="2" customWidth="1"/>
    <col min="5899" max="5899" width="14.85546875" style="2" customWidth="1"/>
    <col min="5900" max="5900" width="13.5703125" style="2" customWidth="1"/>
    <col min="5901" max="5901" width="10.5703125" style="2" customWidth="1"/>
    <col min="5902" max="5902" width="17.28515625" style="2" customWidth="1"/>
    <col min="5903" max="5903" width="6.85546875" style="2" customWidth="1"/>
    <col min="5904" max="5904" width="7.140625" style="2" customWidth="1"/>
    <col min="5905" max="5905" width="6.7109375" style="2" customWidth="1"/>
    <col min="5906" max="5906" width="7.85546875" style="2" customWidth="1"/>
    <col min="5907" max="5907" width="20.140625" style="2" customWidth="1"/>
    <col min="5908" max="5908" width="1.28515625" style="2" customWidth="1"/>
    <col min="5909" max="5909" width="6.5703125" style="2" customWidth="1"/>
    <col min="5910" max="5910" width="7.5703125" style="2" customWidth="1"/>
    <col min="5911" max="5911" width="6.140625" style="2" customWidth="1"/>
    <col min="5912" max="5912" width="7.140625" style="2" customWidth="1"/>
    <col min="5913" max="5913" width="14.140625" style="2" customWidth="1"/>
    <col min="5914" max="5914" width="87.42578125" style="2" customWidth="1"/>
    <col min="5915" max="5915" width="25" style="2" customWidth="1"/>
    <col min="5916" max="5916" width="41.28515625" style="2" customWidth="1"/>
    <col min="5917" max="6144" width="11.42578125" style="2"/>
    <col min="6145" max="6145" width="24.7109375" style="2" customWidth="1"/>
    <col min="6146" max="6146" width="16.140625" style="2" customWidth="1"/>
    <col min="6147" max="6147" width="11.85546875" style="2" customWidth="1"/>
    <col min="6148" max="6148" width="16" style="2" customWidth="1"/>
    <col min="6149" max="6149" width="5.5703125" style="2" customWidth="1"/>
    <col min="6150" max="6150" width="16.85546875" style="2" customWidth="1"/>
    <col min="6151" max="6151" width="18.140625" style="2" customWidth="1"/>
    <col min="6152" max="6152" width="12.85546875" style="2" customWidth="1"/>
    <col min="6153" max="6153" width="14.42578125" style="2" customWidth="1"/>
    <col min="6154" max="6154" width="14" style="2" customWidth="1"/>
    <col min="6155" max="6155" width="14.85546875" style="2" customWidth="1"/>
    <col min="6156" max="6156" width="13.5703125" style="2" customWidth="1"/>
    <col min="6157" max="6157" width="10.5703125" style="2" customWidth="1"/>
    <col min="6158" max="6158" width="17.28515625" style="2" customWidth="1"/>
    <col min="6159" max="6159" width="6.85546875" style="2" customWidth="1"/>
    <col min="6160" max="6160" width="7.140625" style="2" customWidth="1"/>
    <col min="6161" max="6161" width="6.7109375" style="2" customWidth="1"/>
    <col min="6162" max="6162" width="7.85546875" style="2" customWidth="1"/>
    <col min="6163" max="6163" width="20.140625" style="2" customWidth="1"/>
    <col min="6164" max="6164" width="1.28515625" style="2" customWidth="1"/>
    <col min="6165" max="6165" width="6.5703125" style="2" customWidth="1"/>
    <col min="6166" max="6166" width="7.5703125" style="2" customWidth="1"/>
    <col min="6167" max="6167" width="6.140625" style="2" customWidth="1"/>
    <col min="6168" max="6168" width="7.140625" style="2" customWidth="1"/>
    <col min="6169" max="6169" width="14.140625" style="2" customWidth="1"/>
    <col min="6170" max="6170" width="87.42578125" style="2" customWidth="1"/>
    <col min="6171" max="6171" width="25" style="2" customWidth="1"/>
    <col min="6172" max="6172" width="41.28515625" style="2" customWidth="1"/>
    <col min="6173" max="6400" width="11.42578125" style="2"/>
    <col min="6401" max="6401" width="24.7109375" style="2" customWidth="1"/>
    <col min="6402" max="6402" width="16.140625" style="2" customWidth="1"/>
    <col min="6403" max="6403" width="11.85546875" style="2" customWidth="1"/>
    <col min="6404" max="6404" width="16" style="2" customWidth="1"/>
    <col min="6405" max="6405" width="5.5703125" style="2" customWidth="1"/>
    <col min="6406" max="6406" width="16.85546875" style="2" customWidth="1"/>
    <col min="6407" max="6407" width="18.140625" style="2" customWidth="1"/>
    <col min="6408" max="6408" width="12.85546875" style="2" customWidth="1"/>
    <col min="6409" max="6409" width="14.42578125" style="2" customWidth="1"/>
    <col min="6410" max="6410" width="14" style="2" customWidth="1"/>
    <col min="6411" max="6411" width="14.85546875" style="2" customWidth="1"/>
    <col min="6412" max="6412" width="13.5703125" style="2" customWidth="1"/>
    <col min="6413" max="6413" width="10.5703125" style="2" customWidth="1"/>
    <col min="6414" max="6414" width="17.28515625" style="2" customWidth="1"/>
    <col min="6415" max="6415" width="6.85546875" style="2" customWidth="1"/>
    <col min="6416" max="6416" width="7.140625" style="2" customWidth="1"/>
    <col min="6417" max="6417" width="6.7109375" style="2" customWidth="1"/>
    <col min="6418" max="6418" width="7.85546875" style="2" customWidth="1"/>
    <col min="6419" max="6419" width="20.140625" style="2" customWidth="1"/>
    <col min="6420" max="6420" width="1.28515625" style="2" customWidth="1"/>
    <col min="6421" max="6421" width="6.5703125" style="2" customWidth="1"/>
    <col min="6422" max="6422" width="7.5703125" style="2" customWidth="1"/>
    <col min="6423" max="6423" width="6.140625" style="2" customWidth="1"/>
    <col min="6424" max="6424" width="7.140625" style="2" customWidth="1"/>
    <col min="6425" max="6425" width="14.140625" style="2" customWidth="1"/>
    <col min="6426" max="6426" width="87.42578125" style="2" customWidth="1"/>
    <col min="6427" max="6427" width="25" style="2" customWidth="1"/>
    <col min="6428" max="6428" width="41.28515625" style="2" customWidth="1"/>
    <col min="6429" max="6656" width="11.42578125" style="2"/>
    <col min="6657" max="6657" width="24.7109375" style="2" customWidth="1"/>
    <col min="6658" max="6658" width="16.140625" style="2" customWidth="1"/>
    <col min="6659" max="6659" width="11.85546875" style="2" customWidth="1"/>
    <col min="6660" max="6660" width="16" style="2" customWidth="1"/>
    <col min="6661" max="6661" width="5.5703125" style="2" customWidth="1"/>
    <col min="6662" max="6662" width="16.85546875" style="2" customWidth="1"/>
    <col min="6663" max="6663" width="18.140625" style="2" customWidth="1"/>
    <col min="6664" max="6664" width="12.85546875" style="2" customWidth="1"/>
    <col min="6665" max="6665" width="14.42578125" style="2" customWidth="1"/>
    <col min="6666" max="6666" width="14" style="2" customWidth="1"/>
    <col min="6667" max="6667" width="14.85546875" style="2" customWidth="1"/>
    <col min="6668" max="6668" width="13.5703125" style="2" customWidth="1"/>
    <col min="6669" max="6669" width="10.5703125" style="2" customWidth="1"/>
    <col min="6670" max="6670" width="17.28515625" style="2" customWidth="1"/>
    <col min="6671" max="6671" width="6.85546875" style="2" customWidth="1"/>
    <col min="6672" max="6672" width="7.140625" style="2" customWidth="1"/>
    <col min="6673" max="6673" width="6.7109375" style="2" customWidth="1"/>
    <col min="6674" max="6674" width="7.85546875" style="2" customWidth="1"/>
    <col min="6675" max="6675" width="20.140625" style="2" customWidth="1"/>
    <col min="6676" max="6676" width="1.28515625" style="2" customWidth="1"/>
    <col min="6677" max="6677" width="6.5703125" style="2" customWidth="1"/>
    <col min="6678" max="6678" width="7.5703125" style="2" customWidth="1"/>
    <col min="6679" max="6679" width="6.140625" style="2" customWidth="1"/>
    <col min="6680" max="6680" width="7.140625" style="2" customWidth="1"/>
    <col min="6681" max="6681" width="14.140625" style="2" customWidth="1"/>
    <col min="6682" max="6682" width="87.42578125" style="2" customWidth="1"/>
    <col min="6683" max="6683" width="25" style="2" customWidth="1"/>
    <col min="6684" max="6684" width="41.28515625" style="2" customWidth="1"/>
    <col min="6685" max="6912" width="11.42578125" style="2"/>
    <col min="6913" max="6913" width="24.7109375" style="2" customWidth="1"/>
    <col min="6914" max="6914" width="16.140625" style="2" customWidth="1"/>
    <col min="6915" max="6915" width="11.85546875" style="2" customWidth="1"/>
    <col min="6916" max="6916" width="16" style="2" customWidth="1"/>
    <col min="6917" max="6917" width="5.5703125" style="2" customWidth="1"/>
    <col min="6918" max="6918" width="16.85546875" style="2" customWidth="1"/>
    <col min="6919" max="6919" width="18.140625" style="2" customWidth="1"/>
    <col min="6920" max="6920" width="12.85546875" style="2" customWidth="1"/>
    <col min="6921" max="6921" width="14.42578125" style="2" customWidth="1"/>
    <col min="6922" max="6922" width="14" style="2" customWidth="1"/>
    <col min="6923" max="6923" width="14.85546875" style="2" customWidth="1"/>
    <col min="6924" max="6924" width="13.5703125" style="2" customWidth="1"/>
    <col min="6925" max="6925" width="10.5703125" style="2" customWidth="1"/>
    <col min="6926" max="6926" width="17.28515625" style="2" customWidth="1"/>
    <col min="6927" max="6927" width="6.85546875" style="2" customWidth="1"/>
    <col min="6928" max="6928" width="7.140625" style="2" customWidth="1"/>
    <col min="6929" max="6929" width="6.7109375" style="2" customWidth="1"/>
    <col min="6930" max="6930" width="7.85546875" style="2" customWidth="1"/>
    <col min="6931" max="6931" width="20.140625" style="2" customWidth="1"/>
    <col min="6932" max="6932" width="1.28515625" style="2" customWidth="1"/>
    <col min="6933" max="6933" width="6.5703125" style="2" customWidth="1"/>
    <col min="6934" max="6934" width="7.5703125" style="2" customWidth="1"/>
    <col min="6935" max="6935" width="6.140625" style="2" customWidth="1"/>
    <col min="6936" max="6936" width="7.140625" style="2" customWidth="1"/>
    <col min="6937" max="6937" width="14.140625" style="2" customWidth="1"/>
    <col min="6938" max="6938" width="87.42578125" style="2" customWidth="1"/>
    <col min="6939" max="6939" width="25" style="2" customWidth="1"/>
    <col min="6940" max="6940" width="41.28515625" style="2" customWidth="1"/>
    <col min="6941" max="7168" width="11.42578125" style="2"/>
    <col min="7169" max="7169" width="24.7109375" style="2" customWidth="1"/>
    <col min="7170" max="7170" width="16.140625" style="2" customWidth="1"/>
    <col min="7171" max="7171" width="11.85546875" style="2" customWidth="1"/>
    <col min="7172" max="7172" width="16" style="2" customWidth="1"/>
    <col min="7173" max="7173" width="5.5703125" style="2" customWidth="1"/>
    <col min="7174" max="7174" width="16.85546875" style="2" customWidth="1"/>
    <col min="7175" max="7175" width="18.140625" style="2" customWidth="1"/>
    <col min="7176" max="7176" width="12.85546875" style="2" customWidth="1"/>
    <col min="7177" max="7177" width="14.42578125" style="2" customWidth="1"/>
    <col min="7178" max="7178" width="14" style="2" customWidth="1"/>
    <col min="7179" max="7179" width="14.85546875" style="2" customWidth="1"/>
    <col min="7180" max="7180" width="13.5703125" style="2" customWidth="1"/>
    <col min="7181" max="7181" width="10.5703125" style="2" customWidth="1"/>
    <col min="7182" max="7182" width="17.28515625" style="2" customWidth="1"/>
    <col min="7183" max="7183" width="6.85546875" style="2" customWidth="1"/>
    <col min="7184" max="7184" width="7.140625" style="2" customWidth="1"/>
    <col min="7185" max="7185" width="6.7109375" style="2" customWidth="1"/>
    <col min="7186" max="7186" width="7.85546875" style="2" customWidth="1"/>
    <col min="7187" max="7187" width="20.140625" style="2" customWidth="1"/>
    <col min="7188" max="7188" width="1.28515625" style="2" customWidth="1"/>
    <col min="7189" max="7189" width="6.5703125" style="2" customWidth="1"/>
    <col min="7190" max="7190" width="7.5703125" style="2" customWidth="1"/>
    <col min="7191" max="7191" width="6.140625" style="2" customWidth="1"/>
    <col min="7192" max="7192" width="7.140625" style="2" customWidth="1"/>
    <col min="7193" max="7193" width="14.140625" style="2" customWidth="1"/>
    <col min="7194" max="7194" width="87.42578125" style="2" customWidth="1"/>
    <col min="7195" max="7195" width="25" style="2" customWidth="1"/>
    <col min="7196" max="7196" width="41.28515625" style="2" customWidth="1"/>
    <col min="7197" max="7424" width="11.42578125" style="2"/>
    <col min="7425" max="7425" width="24.7109375" style="2" customWidth="1"/>
    <col min="7426" max="7426" width="16.140625" style="2" customWidth="1"/>
    <col min="7427" max="7427" width="11.85546875" style="2" customWidth="1"/>
    <col min="7428" max="7428" width="16" style="2" customWidth="1"/>
    <col min="7429" max="7429" width="5.5703125" style="2" customWidth="1"/>
    <col min="7430" max="7430" width="16.85546875" style="2" customWidth="1"/>
    <col min="7431" max="7431" width="18.140625" style="2" customWidth="1"/>
    <col min="7432" max="7432" width="12.85546875" style="2" customWidth="1"/>
    <col min="7433" max="7433" width="14.42578125" style="2" customWidth="1"/>
    <col min="7434" max="7434" width="14" style="2" customWidth="1"/>
    <col min="7435" max="7435" width="14.85546875" style="2" customWidth="1"/>
    <col min="7436" max="7436" width="13.5703125" style="2" customWidth="1"/>
    <col min="7437" max="7437" width="10.5703125" style="2" customWidth="1"/>
    <col min="7438" max="7438" width="17.28515625" style="2" customWidth="1"/>
    <col min="7439" max="7439" width="6.85546875" style="2" customWidth="1"/>
    <col min="7440" max="7440" width="7.140625" style="2" customWidth="1"/>
    <col min="7441" max="7441" width="6.7109375" style="2" customWidth="1"/>
    <col min="7442" max="7442" width="7.85546875" style="2" customWidth="1"/>
    <col min="7443" max="7443" width="20.140625" style="2" customWidth="1"/>
    <col min="7444" max="7444" width="1.28515625" style="2" customWidth="1"/>
    <col min="7445" max="7445" width="6.5703125" style="2" customWidth="1"/>
    <col min="7446" max="7446" width="7.5703125" style="2" customWidth="1"/>
    <col min="7447" max="7447" width="6.140625" style="2" customWidth="1"/>
    <col min="7448" max="7448" width="7.140625" style="2" customWidth="1"/>
    <col min="7449" max="7449" width="14.140625" style="2" customWidth="1"/>
    <col min="7450" max="7450" width="87.42578125" style="2" customWidth="1"/>
    <col min="7451" max="7451" width="25" style="2" customWidth="1"/>
    <col min="7452" max="7452" width="41.28515625" style="2" customWidth="1"/>
    <col min="7453" max="7680" width="11.42578125" style="2"/>
    <col min="7681" max="7681" width="24.7109375" style="2" customWidth="1"/>
    <col min="7682" max="7682" width="16.140625" style="2" customWidth="1"/>
    <col min="7683" max="7683" width="11.85546875" style="2" customWidth="1"/>
    <col min="7684" max="7684" width="16" style="2" customWidth="1"/>
    <col min="7685" max="7685" width="5.5703125" style="2" customWidth="1"/>
    <col min="7686" max="7686" width="16.85546875" style="2" customWidth="1"/>
    <col min="7687" max="7687" width="18.140625" style="2" customWidth="1"/>
    <col min="7688" max="7688" width="12.85546875" style="2" customWidth="1"/>
    <col min="7689" max="7689" width="14.42578125" style="2" customWidth="1"/>
    <col min="7690" max="7690" width="14" style="2" customWidth="1"/>
    <col min="7691" max="7691" width="14.85546875" style="2" customWidth="1"/>
    <col min="7692" max="7692" width="13.5703125" style="2" customWidth="1"/>
    <col min="7693" max="7693" width="10.5703125" style="2" customWidth="1"/>
    <col min="7694" max="7694" width="17.28515625" style="2" customWidth="1"/>
    <col min="7695" max="7695" width="6.85546875" style="2" customWidth="1"/>
    <col min="7696" max="7696" width="7.140625" style="2" customWidth="1"/>
    <col min="7697" max="7697" width="6.7109375" style="2" customWidth="1"/>
    <col min="7698" max="7698" width="7.85546875" style="2" customWidth="1"/>
    <col min="7699" max="7699" width="20.140625" style="2" customWidth="1"/>
    <col min="7700" max="7700" width="1.28515625" style="2" customWidth="1"/>
    <col min="7701" max="7701" width="6.5703125" style="2" customWidth="1"/>
    <col min="7702" max="7702" width="7.5703125" style="2" customWidth="1"/>
    <col min="7703" max="7703" width="6.140625" style="2" customWidth="1"/>
    <col min="7704" max="7704" width="7.140625" style="2" customWidth="1"/>
    <col min="7705" max="7705" width="14.140625" style="2" customWidth="1"/>
    <col min="7706" max="7706" width="87.42578125" style="2" customWidth="1"/>
    <col min="7707" max="7707" width="25" style="2" customWidth="1"/>
    <col min="7708" max="7708" width="41.28515625" style="2" customWidth="1"/>
    <col min="7709" max="7936" width="11.42578125" style="2"/>
    <col min="7937" max="7937" width="24.7109375" style="2" customWidth="1"/>
    <col min="7938" max="7938" width="16.140625" style="2" customWidth="1"/>
    <col min="7939" max="7939" width="11.85546875" style="2" customWidth="1"/>
    <col min="7940" max="7940" width="16" style="2" customWidth="1"/>
    <col min="7941" max="7941" width="5.5703125" style="2" customWidth="1"/>
    <col min="7942" max="7942" width="16.85546875" style="2" customWidth="1"/>
    <col min="7943" max="7943" width="18.140625" style="2" customWidth="1"/>
    <col min="7944" max="7944" width="12.85546875" style="2" customWidth="1"/>
    <col min="7945" max="7945" width="14.42578125" style="2" customWidth="1"/>
    <col min="7946" max="7946" width="14" style="2" customWidth="1"/>
    <col min="7947" max="7947" width="14.85546875" style="2" customWidth="1"/>
    <col min="7948" max="7948" width="13.5703125" style="2" customWidth="1"/>
    <col min="7949" max="7949" width="10.5703125" style="2" customWidth="1"/>
    <col min="7950" max="7950" width="17.28515625" style="2" customWidth="1"/>
    <col min="7951" max="7951" width="6.85546875" style="2" customWidth="1"/>
    <col min="7952" max="7952" width="7.140625" style="2" customWidth="1"/>
    <col min="7953" max="7953" width="6.7109375" style="2" customWidth="1"/>
    <col min="7954" max="7954" width="7.85546875" style="2" customWidth="1"/>
    <col min="7955" max="7955" width="20.140625" style="2" customWidth="1"/>
    <col min="7956" max="7956" width="1.28515625" style="2" customWidth="1"/>
    <col min="7957" max="7957" width="6.5703125" style="2" customWidth="1"/>
    <col min="7958" max="7958" width="7.5703125" style="2" customWidth="1"/>
    <col min="7959" max="7959" width="6.140625" style="2" customWidth="1"/>
    <col min="7960" max="7960" width="7.140625" style="2" customWidth="1"/>
    <col min="7961" max="7961" width="14.140625" style="2" customWidth="1"/>
    <col min="7962" max="7962" width="87.42578125" style="2" customWidth="1"/>
    <col min="7963" max="7963" width="25" style="2" customWidth="1"/>
    <col min="7964" max="7964" width="41.28515625" style="2" customWidth="1"/>
    <col min="7965" max="8192" width="11.42578125" style="2"/>
    <col min="8193" max="8193" width="24.7109375" style="2" customWidth="1"/>
    <col min="8194" max="8194" width="16.140625" style="2" customWidth="1"/>
    <col min="8195" max="8195" width="11.85546875" style="2" customWidth="1"/>
    <col min="8196" max="8196" width="16" style="2" customWidth="1"/>
    <col min="8197" max="8197" width="5.5703125" style="2" customWidth="1"/>
    <col min="8198" max="8198" width="16.85546875" style="2" customWidth="1"/>
    <col min="8199" max="8199" width="18.140625" style="2" customWidth="1"/>
    <col min="8200" max="8200" width="12.85546875" style="2" customWidth="1"/>
    <col min="8201" max="8201" width="14.42578125" style="2" customWidth="1"/>
    <col min="8202" max="8202" width="14" style="2" customWidth="1"/>
    <col min="8203" max="8203" width="14.85546875" style="2" customWidth="1"/>
    <col min="8204" max="8204" width="13.5703125" style="2" customWidth="1"/>
    <col min="8205" max="8205" width="10.5703125" style="2" customWidth="1"/>
    <col min="8206" max="8206" width="17.28515625" style="2" customWidth="1"/>
    <col min="8207" max="8207" width="6.85546875" style="2" customWidth="1"/>
    <col min="8208" max="8208" width="7.140625" style="2" customWidth="1"/>
    <col min="8209" max="8209" width="6.7109375" style="2" customWidth="1"/>
    <col min="8210" max="8210" width="7.85546875" style="2" customWidth="1"/>
    <col min="8211" max="8211" width="20.140625" style="2" customWidth="1"/>
    <col min="8212" max="8212" width="1.28515625" style="2" customWidth="1"/>
    <col min="8213" max="8213" width="6.5703125" style="2" customWidth="1"/>
    <col min="8214" max="8214" width="7.5703125" style="2" customWidth="1"/>
    <col min="8215" max="8215" width="6.140625" style="2" customWidth="1"/>
    <col min="8216" max="8216" width="7.140625" style="2" customWidth="1"/>
    <col min="8217" max="8217" width="14.140625" style="2" customWidth="1"/>
    <col min="8218" max="8218" width="87.42578125" style="2" customWidth="1"/>
    <col min="8219" max="8219" width="25" style="2" customWidth="1"/>
    <col min="8220" max="8220" width="41.28515625" style="2" customWidth="1"/>
    <col min="8221" max="8448" width="11.42578125" style="2"/>
    <col min="8449" max="8449" width="24.7109375" style="2" customWidth="1"/>
    <col min="8450" max="8450" width="16.140625" style="2" customWidth="1"/>
    <col min="8451" max="8451" width="11.85546875" style="2" customWidth="1"/>
    <col min="8452" max="8452" width="16" style="2" customWidth="1"/>
    <col min="8453" max="8453" width="5.5703125" style="2" customWidth="1"/>
    <col min="8454" max="8454" width="16.85546875" style="2" customWidth="1"/>
    <col min="8455" max="8455" width="18.140625" style="2" customWidth="1"/>
    <col min="8456" max="8456" width="12.85546875" style="2" customWidth="1"/>
    <col min="8457" max="8457" width="14.42578125" style="2" customWidth="1"/>
    <col min="8458" max="8458" width="14" style="2" customWidth="1"/>
    <col min="8459" max="8459" width="14.85546875" style="2" customWidth="1"/>
    <col min="8460" max="8460" width="13.5703125" style="2" customWidth="1"/>
    <col min="8461" max="8461" width="10.5703125" style="2" customWidth="1"/>
    <col min="8462" max="8462" width="17.28515625" style="2" customWidth="1"/>
    <col min="8463" max="8463" width="6.85546875" style="2" customWidth="1"/>
    <col min="8464" max="8464" width="7.140625" style="2" customWidth="1"/>
    <col min="8465" max="8465" width="6.7109375" style="2" customWidth="1"/>
    <col min="8466" max="8466" width="7.85546875" style="2" customWidth="1"/>
    <col min="8467" max="8467" width="20.140625" style="2" customWidth="1"/>
    <col min="8468" max="8468" width="1.28515625" style="2" customWidth="1"/>
    <col min="8469" max="8469" width="6.5703125" style="2" customWidth="1"/>
    <col min="8470" max="8470" width="7.5703125" style="2" customWidth="1"/>
    <col min="8471" max="8471" width="6.140625" style="2" customWidth="1"/>
    <col min="8472" max="8472" width="7.140625" style="2" customWidth="1"/>
    <col min="8473" max="8473" width="14.140625" style="2" customWidth="1"/>
    <col min="8474" max="8474" width="87.42578125" style="2" customWidth="1"/>
    <col min="8475" max="8475" width="25" style="2" customWidth="1"/>
    <col min="8476" max="8476" width="41.28515625" style="2" customWidth="1"/>
    <col min="8477" max="8704" width="11.42578125" style="2"/>
    <col min="8705" max="8705" width="24.7109375" style="2" customWidth="1"/>
    <col min="8706" max="8706" width="16.140625" style="2" customWidth="1"/>
    <col min="8707" max="8707" width="11.85546875" style="2" customWidth="1"/>
    <col min="8708" max="8708" width="16" style="2" customWidth="1"/>
    <col min="8709" max="8709" width="5.5703125" style="2" customWidth="1"/>
    <col min="8710" max="8710" width="16.85546875" style="2" customWidth="1"/>
    <col min="8711" max="8711" width="18.140625" style="2" customWidth="1"/>
    <col min="8712" max="8712" width="12.85546875" style="2" customWidth="1"/>
    <col min="8713" max="8713" width="14.42578125" style="2" customWidth="1"/>
    <col min="8714" max="8714" width="14" style="2" customWidth="1"/>
    <col min="8715" max="8715" width="14.85546875" style="2" customWidth="1"/>
    <col min="8716" max="8716" width="13.5703125" style="2" customWidth="1"/>
    <col min="8717" max="8717" width="10.5703125" style="2" customWidth="1"/>
    <col min="8718" max="8718" width="17.28515625" style="2" customWidth="1"/>
    <col min="8719" max="8719" width="6.85546875" style="2" customWidth="1"/>
    <col min="8720" max="8720" width="7.140625" style="2" customWidth="1"/>
    <col min="8721" max="8721" width="6.7109375" style="2" customWidth="1"/>
    <col min="8722" max="8722" width="7.85546875" style="2" customWidth="1"/>
    <col min="8723" max="8723" width="20.140625" style="2" customWidth="1"/>
    <col min="8724" max="8724" width="1.28515625" style="2" customWidth="1"/>
    <col min="8725" max="8725" width="6.5703125" style="2" customWidth="1"/>
    <col min="8726" max="8726" width="7.5703125" style="2" customWidth="1"/>
    <col min="8727" max="8727" width="6.140625" style="2" customWidth="1"/>
    <col min="8728" max="8728" width="7.140625" style="2" customWidth="1"/>
    <col min="8729" max="8729" width="14.140625" style="2" customWidth="1"/>
    <col min="8730" max="8730" width="87.42578125" style="2" customWidth="1"/>
    <col min="8731" max="8731" width="25" style="2" customWidth="1"/>
    <col min="8732" max="8732" width="41.28515625" style="2" customWidth="1"/>
    <col min="8733" max="8960" width="11.42578125" style="2"/>
    <col min="8961" max="8961" width="24.7109375" style="2" customWidth="1"/>
    <col min="8962" max="8962" width="16.140625" style="2" customWidth="1"/>
    <col min="8963" max="8963" width="11.85546875" style="2" customWidth="1"/>
    <col min="8964" max="8964" width="16" style="2" customWidth="1"/>
    <col min="8965" max="8965" width="5.5703125" style="2" customWidth="1"/>
    <col min="8966" max="8966" width="16.85546875" style="2" customWidth="1"/>
    <col min="8967" max="8967" width="18.140625" style="2" customWidth="1"/>
    <col min="8968" max="8968" width="12.85546875" style="2" customWidth="1"/>
    <col min="8969" max="8969" width="14.42578125" style="2" customWidth="1"/>
    <col min="8970" max="8970" width="14" style="2" customWidth="1"/>
    <col min="8971" max="8971" width="14.85546875" style="2" customWidth="1"/>
    <col min="8972" max="8972" width="13.5703125" style="2" customWidth="1"/>
    <col min="8973" max="8973" width="10.5703125" style="2" customWidth="1"/>
    <col min="8974" max="8974" width="17.28515625" style="2" customWidth="1"/>
    <col min="8975" max="8975" width="6.85546875" style="2" customWidth="1"/>
    <col min="8976" max="8976" width="7.140625" style="2" customWidth="1"/>
    <col min="8977" max="8977" width="6.7109375" style="2" customWidth="1"/>
    <col min="8978" max="8978" width="7.85546875" style="2" customWidth="1"/>
    <col min="8979" max="8979" width="20.140625" style="2" customWidth="1"/>
    <col min="8980" max="8980" width="1.28515625" style="2" customWidth="1"/>
    <col min="8981" max="8981" width="6.5703125" style="2" customWidth="1"/>
    <col min="8982" max="8982" width="7.5703125" style="2" customWidth="1"/>
    <col min="8983" max="8983" width="6.140625" style="2" customWidth="1"/>
    <col min="8984" max="8984" width="7.140625" style="2" customWidth="1"/>
    <col min="8985" max="8985" width="14.140625" style="2" customWidth="1"/>
    <col min="8986" max="8986" width="87.42578125" style="2" customWidth="1"/>
    <col min="8987" max="8987" width="25" style="2" customWidth="1"/>
    <col min="8988" max="8988" width="41.28515625" style="2" customWidth="1"/>
    <col min="8989" max="9216" width="11.42578125" style="2"/>
    <col min="9217" max="9217" width="24.7109375" style="2" customWidth="1"/>
    <col min="9218" max="9218" width="16.140625" style="2" customWidth="1"/>
    <col min="9219" max="9219" width="11.85546875" style="2" customWidth="1"/>
    <col min="9220" max="9220" width="16" style="2" customWidth="1"/>
    <col min="9221" max="9221" width="5.5703125" style="2" customWidth="1"/>
    <col min="9222" max="9222" width="16.85546875" style="2" customWidth="1"/>
    <col min="9223" max="9223" width="18.140625" style="2" customWidth="1"/>
    <col min="9224" max="9224" width="12.85546875" style="2" customWidth="1"/>
    <col min="9225" max="9225" width="14.42578125" style="2" customWidth="1"/>
    <col min="9226" max="9226" width="14" style="2" customWidth="1"/>
    <col min="9227" max="9227" width="14.85546875" style="2" customWidth="1"/>
    <col min="9228" max="9228" width="13.5703125" style="2" customWidth="1"/>
    <col min="9229" max="9229" width="10.5703125" style="2" customWidth="1"/>
    <col min="9230" max="9230" width="17.28515625" style="2" customWidth="1"/>
    <col min="9231" max="9231" width="6.85546875" style="2" customWidth="1"/>
    <col min="9232" max="9232" width="7.140625" style="2" customWidth="1"/>
    <col min="9233" max="9233" width="6.7109375" style="2" customWidth="1"/>
    <col min="9234" max="9234" width="7.85546875" style="2" customWidth="1"/>
    <col min="9235" max="9235" width="20.140625" style="2" customWidth="1"/>
    <col min="9236" max="9236" width="1.28515625" style="2" customWidth="1"/>
    <col min="9237" max="9237" width="6.5703125" style="2" customWidth="1"/>
    <col min="9238" max="9238" width="7.5703125" style="2" customWidth="1"/>
    <col min="9239" max="9239" width="6.140625" style="2" customWidth="1"/>
    <col min="9240" max="9240" width="7.140625" style="2" customWidth="1"/>
    <col min="9241" max="9241" width="14.140625" style="2" customWidth="1"/>
    <col min="9242" max="9242" width="87.42578125" style="2" customWidth="1"/>
    <col min="9243" max="9243" width="25" style="2" customWidth="1"/>
    <col min="9244" max="9244" width="41.28515625" style="2" customWidth="1"/>
    <col min="9245" max="9472" width="11.42578125" style="2"/>
    <col min="9473" max="9473" width="24.7109375" style="2" customWidth="1"/>
    <col min="9474" max="9474" width="16.140625" style="2" customWidth="1"/>
    <col min="9475" max="9475" width="11.85546875" style="2" customWidth="1"/>
    <col min="9476" max="9476" width="16" style="2" customWidth="1"/>
    <col min="9477" max="9477" width="5.5703125" style="2" customWidth="1"/>
    <col min="9478" max="9478" width="16.85546875" style="2" customWidth="1"/>
    <col min="9479" max="9479" width="18.140625" style="2" customWidth="1"/>
    <col min="9480" max="9480" width="12.85546875" style="2" customWidth="1"/>
    <col min="9481" max="9481" width="14.42578125" style="2" customWidth="1"/>
    <col min="9482" max="9482" width="14" style="2" customWidth="1"/>
    <col min="9483" max="9483" width="14.85546875" style="2" customWidth="1"/>
    <col min="9484" max="9484" width="13.5703125" style="2" customWidth="1"/>
    <col min="9485" max="9485" width="10.5703125" style="2" customWidth="1"/>
    <col min="9486" max="9486" width="17.28515625" style="2" customWidth="1"/>
    <col min="9487" max="9487" width="6.85546875" style="2" customWidth="1"/>
    <col min="9488" max="9488" width="7.140625" style="2" customWidth="1"/>
    <col min="9489" max="9489" width="6.7109375" style="2" customWidth="1"/>
    <col min="9490" max="9490" width="7.85546875" style="2" customWidth="1"/>
    <col min="9491" max="9491" width="20.140625" style="2" customWidth="1"/>
    <col min="9492" max="9492" width="1.28515625" style="2" customWidth="1"/>
    <col min="9493" max="9493" width="6.5703125" style="2" customWidth="1"/>
    <col min="9494" max="9494" width="7.5703125" style="2" customWidth="1"/>
    <col min="9495" max="9495" width="6.140625" style="2" customWidth="1"/>
    <col min="9496" max="9496" width="7.140625" style="2" customWidth="1"/>
    <col min="9497" max="9497" width="14.140625" style="2" customWidth="1"/>
    <col min="9498" max="9498" width="87.42578125" style="2" customWidth="1"/>
    <col min="9499" max="9499" width="25" style="2" customWidth="1"/>
    <col min="9500" max="9500" width="41.28515625" style="2" customWidth="1"/>
    <col min="9501" max="9728" width="11.42578125" style="2"/>
    <col min="9729" max="9729" width="24.7109375" style="2" customWidth="1"/>
    <col min="9730" max="9730" width="16.140625" style="2" customWidth="1"/>
    <col min="9731" max="9731" width="11.85546875" style="2" customWidth="1"/>
    <col min="9732" max="9732" width="16" style="2" customWidth="1"/>
    <col min="9733" max="9733" width="5.5703125" style="2" customWidth="1"/>
    <col min="9734" max="9734" width="16.85546875" style="2" customWidth="1"/>
    <col min="9735" max="9735" width="18.140625" style="2" customWidth="1"/>
    <col min="9736" max="9736" width="12.85546875" style="2" customWidth="1"/>
    <col min="9737" max="9737" width="14.42578125" style="2" customWidth="1"/>
    <col min="9738" max="9738" width="14" style="2" customWidth="1"/>
    <col min="9739" max="9739" width="14.85546875" style="2" customWidth="1"/>
    <col min="9740" max="9740" width="13.5703125" style="2" customWidth="1"/>
    <col min="9741" max="9741" width="10.5703125" style="2" customWidth="1"/>
    <col min="9742" max="9742" width="17.28515625" style="2" customWidth="1"/>
    <col min="9743" max="9743" width="6.85546875" style="2" customWidth="1"/>
    <col min="9744" max="9744" width="7.140625" style="2" customWidth="1"/>
    <col min="9745" max="9745" width="6.7109375" style="2" customWidth="1"/>
    <col min="9746" max="9746" width="7.85546875" style="2" customWidth="1"/>
    <col min="9747" max="9747" width="20.140625" style="2" customWidth="1"/>
    <col min="9748" max="9748" width="1.28515625" style="2" customWidth="1"/>
    <col min="9749" max="9749" width="6.5703125" style="2" customWidth="1"/>
    <col min="9750" max="9750" width="7.5703125" style="2" customWidth="1"/>
    <col min="9751" max="9751" width="6.140625" style="2" customWidth="1"/>
    <col min="9752" max="9752" width="7.140625" style="2" customWidth="1"/>
    <col min="9753" max="9753" width="14.140625" style="2" customWidth="1"/>
    <col min="9754" max="9754" width="87.42578125" style="2" customWidth="1"/>
    <col min="9755" max="9755" width="25" style="2" customWidth="1"/>
    <col min="9756" max="9756" width="41.28515625" style="2" customWidth="1"/>
    <col min="9757" max="9984" width="11.42578125" style="2"/>
    <col min="9985" max="9985" width="24.7109375" style="2" customWidth="1"/>
    <col min="9986" max="9986" width="16.140625" style="2" customWidth="1"/>
    <col min="9987" max="9987" width="11.85546875" style="2" customWidth="1"/>
    <col min="9988" max="9988" width="16" style="2" customWidth="1"/>
    <col min="9989" max="9989" width="5.5703125" style="2" customWidth="1"/>
    <col min="9990" max="9990" width="16.85546875" style="2" customWidth="1"/>
    <col min="9991" max="9991" width="18.140625" style="2" customWidth="1"/>
    <col min="9992" max="9992" width="12.85546875" style="2" customWidth="1"/>
    <col min="9993" max="9993" width="14.42578125" style="2" customWidth="1"/>
    <col min="9994" max="9994" width="14" style="2" customWidth="1"/>
    <col min="9995" max="9995" width="14.85546875" style="2" customWidth="1"/>
    <col min="9996" max="9996" width="13.5703125" style="2" customWidth="1"/>
    <col min="9997" max="9997" width="10.5703125" style="2" customWidth="1"/>
    <col min="9998" max="9998" width="17.28515625" style="2" customWidth="1"/>
    <col min="9999" max="9999" width="6.85546875" style="2" customWidth="1"/>
    <col min="10000" max="10000" width="7.140625" style="2" customWidth="1"/>
    <col min="10001" max="10001" width="6.7109375" style="2" customWidth="1"/>
    <col min="10002" max="10002" width="7.85546875" style="2" customWidth="1"/>
    <col min="10003" max="10003" width="20.140625" style="2" customWidth="1"/>
    <col min="10004" max="10004" width="1.28515625" style="2" customWidth="1"/>
    <col min="10005" max="10005" width="6.5703125" style="2" customWidth="1"/>
    <col min="10006" max="10006" width="7.5703125" style="2" customWidth="1"/>
    <col min="10007" max="10007" width="6.140625" style="2" customWidth="1"/>
    <col min="10008" max="10008" width="7.140625" style="2" customWidth="1"/>
    <col min="10009" max="10009" width="14.140625" style="2" customWidth="1"/>
    <col min="10010" max="10010" width="87.42578125" style="2" customWidth="1"/>
    <col min="10011" max="10011" width="25" style="2" customWidth="1"/>
    <col min="10012" max="10012" width="41.28515625" style="2" customWidth="1"/>
    <col min="10013" max="10240" width="11.42578125" style="2"/>
    <col min="10241" max="10241" width="24.7109375" style="2" customWidth="1"/>
    <col min="10242" max="10242" width="16.140625" style="2" customWidth="1"/>
    <col min="10243" max="10243" width="11.85546875" style="2" customWidth="1"/>
    <col min="10244" max="10244" width="16" style="2" customWidth="1"/>
    <col min="10245" max="10245" width="5.5703125" style="2" customWidth="1"/>
    <col min="10246" max="10246" width="16.85546875" style="2" customWidth="1"/>
    <col min="10247" max="10247" width="18.140625" style="2" customWidth="1"/>
    <col min="10248" max="10248" width="12.85546875" style="2" customWidth="1"/>
    <col min="10249" max="10249" width="14.42578125" style="2" customWidth="1"/>
    <col min="10250" max="10250" width="14" style="2" customWidth="1"/>
    <col min="10251" max="10251" width="14.85546875" style="2" customWidth="1"/>
    <col min="10252" max="10252" width="13.5703125" style="2" customWidth="1"/>
    <col min="10253" max="10253" width="10.5703125" style="2" customWidth="1"/>
    <col min="10254" max="10254" width="17.28515625" style="2" customWidth="1"/>
    <col min="10255" max="10255" width="6.85546875" style="2" customWidth="1"/>
    <col min="10256" max="10256" width="7.140625" style="2" customWidth="1"/>
    <col min="10257" max="10257" width="6.7109375" style="2" customWidth="1"/>
    <col min="10258" max="10258" width="7.85546875" style="2" customWidth="1"/>
    <col min="10259" max="10259" width="20.140625" style="2" customWidth="1"/>
    <col min="10260" max="10260" width="1.28515625" style="2" customWidth="1"/>
    <col min="10261" max="10261" width="6.5703125" style="2" customWidth="1"/>
    <col min="10262" max="10262" width="7.5703125" style="2" customWidth="1"/>
    <col min="10263" max="10263" width="6.140625" style="2" customWidth="1"/>
    <col min="10264" max="10264" width="7.140625" style="2" customWidth="1"/>
    <col min="10265" max="10265" width="14.140625" style="2" customWidth="1"/>
    <col min="10266" max="10266" width="87.42578125" style="2" customWidth="1"/>
    <col min="10267" max="10267" width="25" style="2" customWidth="1"/>
    <col min="10268" max="10268" width="41.28515625" style="2" customWidth="1"/>
    <col min="10269" max="10496" width="11.42578125" style="2"/>
    <col min="10497" max="10497" width="24.7109375" style="2" customWidth="1"/>
    <col min="10498" max="10498" width="16.140625" style="2" customWidth="1"/>
    <col min="10499" max="10499" width="11.85546875" style="2" customWidth="1"/>
    <col min="10500" max="10500" width="16" style="2" customWidth="1"/>
    <col min="10501" max="10501" width="5.5703125" style="2" customWidth="1"/>
    <col min="10502" max="10502" width="16.85546875" style="2" customWidth="1"/>
    <col min="10503" max="10503" width="18.140625" style="2" customWidth="1"/>
    <col min="10504" max="10504" width="12.85546875" style="2" customWidth="1"/>
    <col min="10505" max="10505" width="14.42578125" style="2" customWidth="1"/>
    <col min="10506" max="10506" width="14" style="2" customWidth="1"/>
    <col min="10507" max="10507" width="14.85546875" style="2" customWidth="1"/>
    <col min="10508" max="10508" width="13.5703125" style="2" customWidth="1"/>
    <col min="10509" max="10509" width="10.5703125" style="2" customWidth="1"/>
    <col min="10510" max="10510" width="17.28515625" style="2" customWidth="1"/>
    <col min="10511" max="10511" width="6.85546875" style="2" customWidth="1"/>
    <col min="10512" max="10512" width="7.140625" style="2" customWidth="1"/>
    <col min="10513" max="10513" width="6.7109375" style="2" customWidth="1"/>
    <col min="10514" max="10514" width="7.85546875" style="2" customWidth="1"/>
    <col min="10515" max="10515" width="20.140625" style="2" customWidth="1"/>
    <col min="10516" max="10516" width="1.28515625" style="2" customWidth="1"/>
    <col min="10517" max="10517" width="6.5703125" style="2" customWidth="1"/>
    <col min="10518" max="10518" width="7.5703125" style="2" customWidth="1"/>
    <col min="10519" max="10519" width="6.140625" style="2" customWidth="1"/>
    <col min="10520" max="10520" width="7.140625" style="2" customWidth="1"/>
    <col min="10521" max="10521" width="14.140625" style="2" customWidth="1"/>
    <col min="10522" max="10522" width="87.42578125" style="2" customWidth="1"/>
    <col min="10523" max="10523" width="25" style="2" customWidth="1"/>
    <col min="10524" max="10524" width="41.28515625" style="2" customWidth="1"/>
    <col min="10525" max="10752" width="11.42578125" style="2"/>
    <col min="10753" max="10753" width="24.7109375" style="2" customWidth="1"/>
    <col min="10754" max="10754" width="16.140625" style="2" customWidth="1"/>
    <col min="10755" max="10755" width="11.85546875" style="2" customWidth="1"/>
    <col min="10756" max="10756" width="16" style="2" customWidth="1"/>
    <col min="10757" max="10757" width="5.5703125" style="2" customWidth="1"/>
    <col min="10758" max="10758" width="16.85546875" style="2" customWidth="1"/>
    <col min="10759" max="10759" width="18.140625" style="2" customWidth="1"/>
    <col min="10760" max="10760" width="12.85546875" style="2" customWidth="1"/>
    <col min="10761" max="10761" width="14.42578125" style="2" customWidth="1"/>
    <col min="10762" max="10762" width="14" style="2" customWidth="1"/>
    <col min="10763" max="10763" width="14.85546875" style="2" customWidth="1"/>
    <col min="10764" max="10764" width="13.5703125" style="2" customWidth="1"/>
    <col min="10765" max="10765" width="10.5703125" style="2" customWidth="1"/>
    <col min="10766" max="10766" width="17.28515625" style="2" customWidth="1"/>
    <col min="10767" max="10767" width="6.85546875" style="2" customWidth="1"/>
    <col min="10768" max="10768" width="7.140625" style="2" customWidth="1"/>
    <col min="10769" max="10769" width="6.7109375" style="2" customWidth="1"/>
    <col min="10770" max="10770" width="7.85546875" style="2" customWidth="1"/>
    <col min="10771" max="10771" width="20.140625" style="2" customWidth="1"/>
    <col min="10772" max="10772" width="1.28515625" style="2" customWidth="1"/>
    <col min="10773" max="10773" width="6.5703125" style="2" customWidth="1"/>
    <col min="10774" max="10774" width="7.5703125" style="2" customWidth="1"/>
    <col min="10775" max="10775" width="6.140625" style="2" customWidth="1"/>
    <col min="10776" max="10776" width="7.140625" style="2" customWidth="1"/>
    <col min="10777" max="10777" width="14.140625" style="2" customWidth="1"/>
    <col min="10778" max="10778" width="87.42578125" style="2" customWidth="1"/>
    <col min="10779" max="10779" width="25" style="2" customWidth="1"/>
    <col min="10780" max="10780" width="41.28515625" style="2" customWidth="1"/>
    <col min="10781" max="11008" width="11.42578125" style="2"/>
    <col min="11009" max="11009" width="24.7109375" style="2" customWidth="1"/>
    <col min="11010" max="11010" width="16.140625" style="2" customWidth="1"/>
    <col min="11011" max="11011" width="11.85546875" style="2" customWidth="1"/>
    <col min="11012" max="11012" width="16" style="2" customWidth="1"/>
    <col min="11013" max="11013" width="5.5703125" style="2" customWidth="1"/>
    <col min="11014" max="11014" width="16.85546875" style="2" customWidth="1"/>
    <col min="11015" max="11015" width="18.140625" style="2" customWidth="1"/>
    <col min="11016" max="11016" width="12.85546875" style="2" customWidth="1"/>
    <col min="11017" max="11017" width="14.42578125" style="2" customWidth="1"/>
    <col min="11018" max="11018" width="14" style="2" customWidth="1"/>
    <col min="11019" max="11019" width="14.85546875" style="2" customWidth="1"/>
    <col min="11020" max="11020" width="13.5703125" style="2" customWidth="1"/>
    <col min="11021" max="11021" width="10.5703125" style="2" customWidth="1"/>
    <col min="11022" max="11022" width="17.28515625" style="2" customWidth="1"/>
    <col min="11023" max="11023" width="6.85546875" style="2" customWidth="1"/>
    <col min="11024" max="11024" width="7.140625" style="2" customWidth="1"/>
    <col min="11025" max="11025" width="6.7109375" style="2" customWidth="1"/>
    <col min="11026" max="11026" width="7.85546875" style="2" customWidth="1"/>
    <col min="11027" max="11027" width="20.140625" style="2" customWidth="1"/>
    <col min="11028" max="11028" width="1.28515625" style="2" customWidth="1"/>
    <col min="11029" max="11029" width="6.5703125" style="2" customWidth="1"/>
    <col min="11030" max="11030" width="7.5703125" style="2" customWidth="1"/>
    <col min="11031" max="11031" width="6.140625" style="2" customWidth="1"/>
    <col min="11032" max="11032" width="7.140625" style="2" customWidth="1"/>
    <col min="11033" max="11033" width="14.140625" style="2" customWidth="1"/>
    <col min="11034" max="11034" width="87.42578125" style="2" customWidth="1"/>
    <col min="11035" max="11035" width="25" style="2" customWidth="1"/>
    <col min="11036" max="11036" width="41.28515625" style="2" customWidth="1"/>
    <col min="11037" max="11264" width="11.42578125" style="2"/>
    <col min="11265" max="11265" width="24.7109375" style="2" customWidth="1"/>
    <col min="11266" max="11266" width="16.140625" style="2" customWidth="1"/>
    <col min="11267" max="11267" width="11.85546875" style="2" customWidth="1"/>
    <col min="11268" max="11268" width="16" style="2" customWidth="1"/>
    <col min="11269" max="11269" width="5.5703125" style="2" customWidth="1"/>
    <col min="11270" max="11270" width="16.85546875" style="2" customWidth="1"/>
    <col min="11271" max="11271" width="18.140625" style="2" customWidth="1"/>
    <col min="11272" max="11272" width="12.85546875" style="2" customWidth="1"/>
    <col min="11273" max="11273" width="14.42578125" style="2" customWidth="1"/>
    <col min="11274" max="11274" width="14" style="2" customWidth="1"/>
    <col min="11275" max="11275" width="14.85546875" style="2" customWidth="1"/>
    <col min="11276" max="11276" width="13.5703125" style="2" customWidth="1"/>
    <col min="11277" max="11277" width="10.5703125" style="2" customWidth="1"/>
    <col min="11278" max="11278" width="17.28515625" style="2" customWidth="1"/>
    <col min="11279" max="11279" width="6.85546875" style="2" customWidth="1"/>
    <col min="11280" max="11280" width="7.140625" style="2" customWidth="1"/>
    <col min="11281" max="11281" width="6.7109375" style="2" customWidth="1"/>
    <col min="11282" max="11282" width="7.85546875" style="2" customWidth="1"/>
    <col min="11283" max="11283" width="20.140625" style="2" customWidth="1"/>
    <col min="11284" max="11284" width="1.28515625" style="2" customWidth="1"/>
    <col min="11285" max="11285" width="6.5703125" style="2" customWidth="1"/>
    <col min="11286" max="11286" width="7.5703125" style="2" customWidth="1"/>
    <col min="11287" max="11287" width="6.140625" style="2" customWidth="1"/>
    <col min="11288" max="11288" width="7.140625" style="2" customWidth="1"/>
    <col min="11289" max="11289" width="14.140625" style="2" customWidth="1"/>
    <col min="11290" max="11290" width="87.42578125" style="2" customWidth="1"/>
    <col min="11291" max="11291" width="25" style="2" customWidth="1"/>
    <col min="11292" max="11292" width="41.28515625" style="2" customWidth="1"/>
    <col min="11293" max="11520" width="11.42578125" style="2"/>
    <col min="11521" max="11521" width="24.7109375" style="2" customWidth="1"/>
    <col min="11522" max="11522" width="16.140625" style="2" customWidth="1"/>
    <col min="11523" max="11523" width="11.85546875" style="2" customWidth="1"/>
    <col min="11524" max="11524" width="16" style="2" customWidth="1"/>
    <col min="11525" max="11525" width="5.5703125" style="2" customWidth="1"/>
    <col min="11526" max="11526" width="16.85546875" style="2" customWidth="1"/>
    <col min="11527" max="11527" width="18.140625" style="2" customWidth="1"/>
    <col min="11528" max="11528" width="12.85546875" style="2" customWidth="1"/>
    <col min="11529" max="11529" width="14.42578125" style="2" customWidth="1"/>
    <col min="11530" max="11530" width="14" style="2" customWidth="1"/>
    <col min="11531" max="11531" width="14.85546875" style="2" customWidth="1"/>
    <col min="11532" max="11532" width="13.5703125" style="2" customWidth="1"/>
    <col min="11533" max="11533" width="10.5703125" style="2" customWidth="1"/>
    <col min="11534" max="11534" width="17.28515625" style="2" customWidth="1"/>
    <col min="11535" max="11535" width="6.85546875" style="2" customWidth="1"/>
    <col min="11536" max="11536" width="7.140625" style="2" customWidth="1"/>
    <col min="11537" max="11537" width="6.7109375" style="2" customWidth="1"/>
    <col min="11538" max="11538" width="7.85546875" style="2" customWidth="1"/>
    <col min="11539" max="11539" width="20.140625" style="2" customWidth="1"/>
    <col min="11540" max="11540" width="1.28515625" style="2" customWidth="1"/>
    <col min="11541" max="11541" width="6.5703125" style="2" customWidth="1"/>
    <col min="11542" max="11542" width="7.5703125" style="2" customWidth="1"/>
    <col min="11543" max="11543" width="6.140625" style="2" customWidth="1"/>
    <col min="11544" max="11544" width="7.140625" style="2" customWidth="1"/>
    <col min="11545" max="11545" width="14.140625" style="2" customWidth="1"/>
    <col min="11546" max="11546" width="87.42578125" style="2" customWidth="1"/>
    <col min="11547" max="11547" width="25" style="2" customWidth="1"/>
    <col min="11548" max="11548" width="41.28515625" style="2" customWidth="1"/>
    <col min="11549" max="11776" width="11.42578125" style="2"/>
    <col min="11777" max="11777" width="24.7109375" style="2" customWidth="1"/>
    <col min="11778" max="11778" width="16.140625" style="2" customWidth="1"/>
    <col min="11779" max="11779" width="11.85546875" style="2" customWidth="1"/>
    <col min="11780" max="11780" width="16" style="2" customWidth="1"/>
    <col min="11781" max="11781" width="5.5703125" style="2" customWidth="1"/>
    <col min="11782" max="11782" width="16.85546875" style="2" customWidth="1"/>
    <col min="11783" max="11783" width="18.140625" style="2" customWidth="1"/>
    <col min="11784" max="11784" width="12.85546875" style="2" customWidth="1"/>
    <col min="11785" max="11785" width="14.42578125" style="2" customWidth="1"/>
    <col min="11786" max="11786" width="14" style="2" customWidth="1"/>
    <col min="11787" max="11787" width="14.85546875" style="2" customWidth="1"/>
    <col min="11788" max="11788" width="13.5703125" style="2" customWidth="1"/>
    <col min="11789" max="11789" width="10.5703125" style="2" customWidth="1"/>
    <col min="11790" max="11790" width="17.28515625" style="2" customWidth="1"/>
    <col min="11791" max="11791" width="6.85546875" style="2" customWidth="1"/>
    <col min="11792" max="11792" width="7.140625" style="2" customWidth="1"/>
    <col min="11793" max="11793" width="6.7109375" style="2" customWidth="1"/>
    <col min="11794" max="11794" width="7.85546875" style="2" customWidth="1"/>
    <col min="11795" max="11795" width="20.140625" style="2" customWidth="1"/>
    <col min="11796" max="11796" width="1.28515625" style="2" customWidth="1"/>
    <col min="11797" max="11797" width="6.5703125" style="2" customWidth="1"/>
    <col min="11798" max="11798" width="7.5703125" style="2" customWidth="1"/>
    <col min="11799" max="11799" width="6.140625" style="2" customWidth="1"/>
    <col min="11800" max="11800" width="7.140625" style="2" customWidth="1"/>
    <col min="11801" max="11801" width="14.140625" style="2" customWidth="1"/>
    <col min="11802" max="11802" width="87.42578125" style="2" customWidth="1"/>
    <col min="11803" max="11803" width="25" style="2" customWidth="1"/>
    <col min="11804" max="11804" width="41.28515625" style="2" customWidth="1"/>
    <col min="11805" max="12032" width="11.42578125" style="2"/>
    <col min="12033" max="12033" width="24.7109375" style="2" customWidth="1"/>
    <col min="12034" max="12034" width="16.140625" style="2" customWidth="1"/>
    <col min="12035" max="12035" width="11.85546875" style="2" customWidth="1"/>
    <col min="12036" max="12036" width="16" style="2" customWidth="1"/>
    <col min="12037" max="12037" width="5.5703125" style="2" customWidth="1"/>
    <col min="12038" max="12038" width="16.85546875" style="2" customWidth="1"/>
    <col min="12039" max="12039" width="18.140625" style="2" customWidth="1"/>
    <col min="12040" max="12040" width="12.85546875" style="2" customWidth="1"/>
    <col min="12041" max="12041" width="14.42578125" style="2" customWidth="1"/>
    <col min="12042" max="12042" width="14" style="2" customWidth="1"/>
    <col min="12043" max="12043" width="14.85546875" style="2" customWidth="1"/>
    <col min="12044" max="12044" width="13.5703125" style="2" customWidth="1"/>
    <col min="12045" max="12045" width="10.5703125" style="2" customWidth="1"/>
    <col min="12046" max="12046" width="17.28515625" style="2" customWidth="1"/>
    <col min="12047" max="12047" width="6.85546875" style="2" customWidth="1"/>
    <col min="12048" max="12048" width="7.140625" style="2" customWidth="1"/>
    <col min="12049" max="12049" width="6.7109375" style="2" customWidth="1"/>
    <col min="12050" max="12050" width="7.85546875" style="2" customWidth="1"/>
    <col min="12051" max="12051" width="20.140625" style="2" customWidth="1"/>
    <col min="12052" max="12052" width="1.28515625" style="2" customWidth="1"/>
    <col min="12053" max="12053" width="6.5703125" style="2" customWidth="1"/>
    <col min="12054" max="12054" width="7.5703125" style="2" customWidth="1"/>
    <col min="12055" max="12055" width="6.140625" style="2" customWidth="1"/>
    <col min="12056" max="12056" width="7.140625" style="2" customWidth="1"/>
    <col min="12057" max="12057" width="14.140625" style="2" customWidth="1"/>
    <col min="12058" max="12058" width="87.42578125" style="2" customWidth="1"/>
    <col min="12059" max="12059" width="25" style="2" customWidth="1"/>
    <col min="12060" max="12060" width="41.28515625" style="2" customWidth="1"/>
    <col min="12061" max="12288" width="11.42578125" style="2"/>
    <col min="12289" max="12289" width="24.7109375" style="2" customWidth="1"/>
    <col min="12290" max="12290" width="16.140625" style="2" customWidth="1"/>
    <col min="12291" max="12291" width="11.85546875" style="2" customWidth="1"/>
    <col min="12292" max="12292" width="16" style="2" customWidth="1"/>
    <col min="12293" max="12293" width="5.5703125" style="2" customWidth="1"/>
    <col min="12294" max="12294" width="16.85546875" style="2" customWidth="1"/>
    <col min="12295" max="12295" width="18.140625" style="2" customWidth="1"/>
    <col min="12296" max="12296" width="12.85546875" style="2" customWidth="1"/>
    <col min="12297" max="12297" width="14.42578125" style="2" customWidth="1"/>
    <col min="12298" max="12298" width="14" style="2" customWidth="1"/>
    <col min="12299" max="12299" width="14.85546875" style="2" customWidth="1"/>
    <col min="12300" max="12300" width="13.5703125" style="2" customWidth="1"/>
    <col min="12301" max="12301" width="10.5703125" style="2" customWidth="1"/>
    <col min="12302" max="12302" width="17.28515625" style="2" customWidth="1"/>
    <col min="12303" max="12303" width="6.85546875" style="2" customWidth="1"/>
    <col min="12304" max="12304" width="7.140625" style="2" customWidth="1"/>
    <col min="12305" max="12305" width="6.7109375" style="2" customWidth="1"/>
    <col min="12306" max="12306" width="7.85546875" style="2" customWidth="1"/>
    <col min="12307" max="12307" width="20.140625" style="2" customWidth="1"/>
    <col min="12308" max="12308" width="1.28515625" style="2" customWidth="1"/>
    <col min="12309" max="12309" width="6.5703125" style="2" customWidth="1"/>
    <col min="12310" max="12310" width="7.5703125" style="2" customWidth="1"/>
    <col min="12311" max="12311" width="6.140625" style="2" customWidth="1"/>
    <col min="12312" max="12312" width="7.140625" style="2" customWidth="1"/>
    <col min="12313" max="12313" width="14.140625" style="2" customWidth="1"/>
    <col min="12314" max="12314" width="87.42578125" style="2" customWidth="1"/>
    <col min="12315" max="12315" width="25" style="2" customWidth="1"/>
    <col min="12316" max="12316" width="41.28515625" style="2" customWidth="1"/>
    <col min="12317" max="12544" width="11.42578125" style="2"/>
    <col min="12545" max="12545" width="24.7109375" style="2" customWidth="1"/>
    <col min="12546" max="12546" width="16.140625" style="2" customWidth="1"/>
    <col min="12547" max="12547" width="11.85546875" style="2" customWidth="1"/>
    <col min="12548" max="12548" width="16" style="2" customWidth="1"/>
    <col min="12549" max="12549" width="5.5703125" style="2" customWidth="1"/>
    <col min="12550" max="12550" width="16.85546875" style="2" customWidth="1"/>
    <col min="12551" max="12551" width="18.140625" style="2" customWidth="1"/>
    <col min="12552" max="12552" width="12.85546875" style="2" customWidth="1"/>
    <col min="12553" max="12553" width="14.42578125" style="2" customWidth="1"/>
    <col min="12554" max="12554" width="14" style="2" customWidth="1"/>
    <col min="12555" max="12555" width="14.85546875" style="2" customWidth="1"/>
    <col min="12556" max="12556" width="13.5703125" style="2" customWidth="1"/>
    <col min="12557" max="12557" width="10.5703125" style="2" customWidth="1"/>
    <col min="12558" max="12558" width="17.28515625" style="2" customWidth="1"/>
    <col min="12559" max="12559" width="6.85546875" style="2" customWidth="1"/>
    <col min="12560" max="12560" width="7.140625" style="2" customWidth="1"/>
    <col min="12561" max="12561" width="6.7109375" style="2" customWidth="1"/>
    <col min="12562" max="12562" width="7.85546875" style="2" customWidth="1"/>
    <col min="12563" max="12563" width="20.140625" style="2" customWidth="1"/>
    <col min="12564" max="12564" width="1.28515625" style="2" customWidth="1"/>
    <col min="12565" max="12565" width="6.5703125" style="2" customWidth="1"/>
    <col min="12566" max="12566" width="7.5703125" style="2" customWidth="1"/>
    <col min="12567" max="12567" width="6.140625" style="2" customWidth="1"/>
    <col min="12568" max="12568" width="7.140625" style="2" customWidth="1"/>
    <col min="12569" max="12569" width="14.140625" style="2" customWidth="1"/>
    <col min="12570" max="12570" width="87.42578125" style="2" customWidth="1"/>
    <col min="12571" max="12571" width="25" style="2" customWidth="1"/>
    <col min="12572" max="12572" width="41.28515625" style="2" customWidth="1"/>
    <col min="12573" max="12800" width="11.42578125" style="2"/>
    <col min="12801" max="12801" width="24.7109375" style="2" customWidth="1"/>
    <col min="12802" max="12802" width="16.140625" style="2" customWidth="1"/>
    <col min="12803" max="12803" width="11.85546875" style="2" customWidth="1"/>
    <col min="12804" max="12804" width="16" style="2" customWidth="1"/>
    <col min="12805" max="12805" width="5.5703125" style="2" customWidth="1"/>
    <col min="12806" max="12806" width="16.85546875" style="2" customWidth="1"/>
    <col min="12807" max="12807" width="18.140625" style="2" customWidth="1"/>
    <col min="12808" max="12808" width="12.85546875" style="2" customWidth="1"/>
    <col min="12809" max="12809" width="14.42578125" style="2" customWidth="1"/>
    <col min="12810" max="12810" width="14" style="2" customWidth="1"/>
    <col min="12811" max="12811" width="14.85546875" style="2" customWidth="1"/>
    <col min="12812" max="12812" width="13.5703125" style="2" customWidth="1"/>
    <col min="12813" max="12813" width="10.5703125" style="2" customWidth="1"/>
    <col min="12814" max="12814" width="17.28515625" style="2" customWidth="1"/>
    <col min="12815" max="12815" width="6.85546875" style="2" customWidth="1"/>
    <col min="12816" max="12816" width="7.140625" style="2" customWidth="1"/>
    <col min="12817" max="12817" width="6.7109375" style="2" customWidth="1"/>
    <col min="12818" max="12818" width="7.85546875" style="2" customWidth="1"/>
    <col min="12819" max="12819" width="20.140625" style="2" customWidth="1"/>
    <col min="12820" max="12820" width="1.28515625" style="2" customWidth="1"/>
    <col min="12821" max="12821" width="6.5703125" style="2" customWidth="1"/>
    <col min="12822" max="12822" width="7.5703125" style="2" customWidth="1"/>
    <col min="12823" max="12823" width="6.140625" style="2" customWidth="1"/>
    <col min="12824" max="12824" width="7.140625" style="2" customWidth="1"/>
    <col min="12825" max="12825" width="14.140625" style="2" customWidth="1"/>
    <col min="12826" max="12826" width="87.42578125" style="2" customWidth="1"/>
    <col min="12827" max="12827" width="25" style="2" customWidth="1"/>
    <col min="12828" max="12828" width="41.28515625" style="2" customWidth="1"/>
    <col min="12829" max="13056" width="11.42578125" style="2"/>
    <col min="13057" max="13057" width="24.7109375" style="2" customWidth="1"/>
    <col min="13058" max="13058" width="16.140625" style="2" customWidth="1"/>
    <col min="13059" max="13059" width="11.85546875" style="2" customWidth="1"/>
    <col min="13060" max="13060" width="16" style="2" customWidth="1"/>
    <col min="13061" max="13061" width="5.5703125" style="2" customWidth="1"/>
    <col min="13062" max="13062" width="16.85546875" style="2" customWidth="1"/>
    <col min="13063" max="13063" width="18.140625" style="2" customWidth="1"/>
    <col min="13064" max="13064" width="12.85546875" style="2" customWidth="1"/>
    <col min="13065" max="13065" width="14.42578125" style="2" customWidth="1"/>
    <col min="13066" max="13066" width="14" style="2" customWidth="1"/>
    <col min="13067" max="13067" width="14.85546875" style="2" customWidth="1"/>
    <col min="13068" max="13068" width="13.5703125" style="2" customWidth="1"/>
    <col min="13069" max="13069" width="10.5703125" style="2" customWidth="1"/>
    <col min="13070" max="13070" width="17.28515625" style="2" customWidth="1"/>
    <col min="13071" max="13071" width="6.85546875" style="2" customWidth="1"/>
    <col min="13072" max="13072" width="7.140625" style="2" customWidth="1"/>
    <col min="13073" max="13073" width="6.7109375" style="2" customWidth="1"/>
    <col min="13074" max="13074" width="7.85546875" style="2" customWidth="1"/>
    <col min="13075" max="13075" width="20.140625" style="2" customWidth="1"/>
    <col min="13076" max="13076" width="1.28515625" style="2" customWidth="1"/>
    <col min="13077" max="13077" width="6.5703125" style="2" customWidth="1"/>
    <col min="13078" max="13078" width="7.5703125" style="2" customWidth="1"/>
    <col min="13079" max="13079" width="6.140625" style="2" customWidth="1"/>
    <col min="13080" max="13080" width="7.140625" style="2" customWidth="1"/>
    <col min="13081" max="13081" width="14.140625" style="2" customWidth="1"/>
    <col min="13082" max="13082" width="87.42578125" style="2" customWidth="1"/>
    <col min="13083" max="13083" width="25" style="2" customWidth="1"/>
    <col min="13084" max="13084" width="41.28515625" style="2" customWidth="1"/>
    <col min="13085" max="13312" width="11.42578125" style="2"/>
    <col min="13313" max="13313" width="24.7109375" style="2" customWidth="1"/>
    <col min="13314" max="13314" width="16.140625" style="2" customWidth="1"/>
    <col min="13315" max="13315" width="11.85546875" style="2" customWidth="1"/>
    <col min="13316" max="13316" width="16" style="2" customWidth="1"/>
    <col min="13317" max="13317" width="5.5703125" style="2" customWidth="1"/>
    <col min="13318" max="13318" width="16.85546875" style="2" customWidth="1"/>
    <col min="13319" max="13319" width="18.140625" style="2" customWidth="1"/>
    <col min="13320" max="13320" width="12.85546875" style="2" customWidth="1"/>
    <col min="13321" max="13321" width="14.42578125" style="2" customWidth="1"/>
    <col min="13322" max="13322" width="14" style="2" customWidth="1"/>
    <col min="13323" max="13323" width="14.85546875" style="2" customWidth="1"/>
    <col min="13324" max="13324" width="13.5703125" style="2" customWidth="1"/>
    <col min="13325" max="13325" width="10.5703125" style="2" customWidth="1"/>
    <col min="13326" max="13326" width="17.28515625" style="2" customWidth="1"/>
    <col min="13327" max="13327" width="6.85546875" style="2" customWidth="1"/>
    <col min="13328" max="13328" width="7.140625" style="2" customWidth="1"/>
    <col min="13329" max="13329" width="6.7109375" style="2" customWidth="1"/>
    <col min="13330" max="13330" width="7.85546875" style="2" customWidth="1"/>
    <col min="13331" max="13331" width="20.140625" style="2" customWidth="1"/>
    <col min="13332" max="13332" width="1.28515625" style="2" customWidth="1"/>
    <col min="13333" max="13333" width="6.5703125" style="2" customWidth="1"/>
    <col min="13334" max="13334" width="7.5703125" style="2" customWidth="1"/>
    <col min="13335" max="13335" width="6.140625" style="2" customWidth="1"/>
    <col min="13336" max="13336" width="7.140625" style="2" customWidth="1"/>
    <col min="13337" max="13337" width="14.140625" style="2" customWidth="1"/>
    <col min="13338" max="13338" width="87.42578125" style="2" customWidth="1"/>
    <col min="13339" max="13339" width="25" style="2" customWidth="1"/>
    <col min="13340" max="13340" width="41.28515625" style="2" customWidth="1"/>
    <col min="13341" max="13568" width="11.42578125" style="2"/>
    <col min="13569" max="13569" width="24.7109375" style="2" customWidth="1"/>
    <col min="13570" max="13570" width="16.140625" style="2" customWidth="1"/>
    <col min="13571" max="13571" width="11.85546875" style="2" customWidth="1"/>
    <col min="13572" max="13572" width="16" style="2" customWidth="1"/>
    <col min="13573" max="13573" width="5.5703125" style="2" customWidth="1"/>
    <col min="13574" max="13574" width="16.85546875" style="2" customWidth="1"/>
    <col min="13575" max="13575" width="18.140625" style="2" customWidth="1"/>
    <col min="13576" max="13576" width="12.85546875" style="2" customWidth="1"/>
    <col min="13577" max="13577" width="14.42578125" style="2" customWidth="1"/>
    <col min="13578" max="13578" width="14" style="2" customWidth="1"/>
    <col min="13579" max="13579" width="14.85546875" style="2" customWidth="1"/>
    <col min="13580" max="13580" width="13.5703125" style="2" customWidth="1"/>
    <col min="13581" max="13581" width="10.5703125" style="2" customWidth="1"/>
    <col min="13582" max="13582" width="17.28515625" style="2" customWidth="1"/>
    <col min="13583" max="13583" width="6.85546875" style="2" customWidth="1"/>
    <col min="13584" max="13584" width="7.140625" style="2" customWidth="1"/>
    <col min="13585" max="13585" width="6.7109375" style="2" customWidth="1"/>
    <col min="13586" max="13586" width="7.85546875" style="2" customWidth="1"/>
    <col min="13587" max="13587" width="20.140625" style="2" customWidth="1"/>
    <col min="13588" max="13588" width="1.28515625" style="2" customWidth="1"/>
    <col min="13589" max="13589" width="6.5703125" style="2" customWidth="1"/>
    <col min="13590" max="13590" width="7.5703125" style="2" customWidth="1"/>
    <col min="13591" max="13591" width="6.140625" style="2" customWidth="1"/>
    <col min="13592" max="13592" width="7.140625" style="2" customWidth="1"/>
    <col min="13593" max="13593" width="14.140625" style="2" customWidth="1"/>
    <col min="13594" max="13594" width="87.42578125" style="2" customWidth="1"/>
    <col min="13595" max="13595" width="25" style="2" customWidth="1"/>
    <col min="13596" max="13596" width="41.28515625" style="2" customWidth="1"/>
    <col min="13597" max="13824" width="11.42578125" style="2"/>
    <col min="13825" max="13825" width="24.7109375" style="2" customWidth="1"/>
    <col min="13826" max="13826" width="16.140625" style="2" customWidth="1"/>
    <col min="13827" max="13827" width="11.85546875" style="2" customWidth="1"/>
    <col min="13828" max="13828" width="16" style="2" customWidth="1"/>
    <col min="13829" max="13829" width="5.5703125" style="2" customWidth="1"/>
    <col min="13830" max="13830" width="16.85546875" style="2" customWidth="1"/>
    <col min="13831" max="13831" width="18.140625" style="2" customWidth="1"/>
    <col min="13832" max="13832" width="12.85546875" style="2" customWidth="1"/>
    <col min="13833" max="13833" width="14.42578125" style="2" customWidth="1"/>
    <col min="13834" max="13834" width="14" style="2" customWidth="1"/>
    <col min="13835" max="13835" width="14.85546875" style="2" customWidth="1"/>
    <col min="13836" max="13836" width="13.5703125" style="2" customWidth="1"/>
    <col min="13837" max="13837" width="10.5703125" style="2" customWidth="1"/>
    <col min="13838" max="13838" width="17.28515625" style="2" customWidth="1"/>
    <col min="13839" max="13839" width="6.85546875" style="2" customWidth="1"/>
    <col min="13840" max="13840" width="7.140625" style="2" customWidth="1"/>
    <col min="13841" max="13841" width="6.7109375" style="2" customWidth="1"/>
    <col min="13842" max="13842" width="7.85546875" style="2" customWidth="1"/>
    <col min="13843" max="13843" width="20.140625" style="2" customWidth="1"/>
    <col min="13844" max="13844" width="1.28515625" style="2" customWidth="1"/>
    <col min="13845" max="13845" width="6.5703125" style="2" customWidth="1"/>
    <col min="13846" max="13846" width="7.5703125" style="2" customWidth="1"/>
    <col min="13847" max="13847" width="6.140625" style="2" customWidth="1"/>
    <col min="13848" max="13848" width="7.140625" style="2" customWidth="1"/>
    <col min="13849" max="13849" width="14.140625" style="2" customWidth="1"/>
    <col min="13850" max="13850" width="87.42578125" style="2" customWidth="1"/>
    <col min="13851" max="13851" width="25" style="2" customWidth="1"/>
    <col min="13852" max="13852" width="41.28515625" style="2" customWidth="1"/>
    <col min="13853" max="14080" width="11.42578125" style="2"/>
    <col min="14081" max="14081" width="24.7109375" style="2" customWidth="1"/>
    <col min="14082" max="14082" width="16.140625" style="2" customWidth="1"/>
    <col min="14083" max="14083" width="11.85546875" style="2" customWidth="1"/>
    <col min="14084" max="14084" width="16" style="2" customWidth="1"/>
    <col min="14085" max="14085" width="5.5703125" style="2" customWidth="1"/>
    <col min="14086" max="14086" width="16.85546875" style="2" customWidth="1"/>
    <col min="14087" max="14087" width="18.140625" style="2" customWidth="1"/>
    <col min="14088" max="14088" width="12.85546875" style="2" customWidth="1"/>
    <col min="14089" max="14089" width="14.42578125" style="2" customWidth="1"/>
    <col min="14090" max="14090" width="14" style="2" customWidth="1"/>
    <col min="14091" max="14091" width="14.85546875" style="2" customWidth="1"/>
    <col min="14092" max="14092" width="13.5703125" style="2" customWidth="1"/>
    <col min="14093" max="14093" width="10.5703125" style="2" customWidth="1"/>
    <col min="14094" max="14094" width="17.28515625" style="2" customWidth="1"/>
    <col min="14095" max="14095" width="6.85546875" style="2" customWidth="1"/>
    <col min="14096" max="14096" width="7.140625" style="2" customWidth="1"/>
    <col min="14097" max="14097" width="6.7109375" style="2" customWidth="1"/>
    <col min="14098" max="14098" width="7.85546875" style="2" customWidth="1"/>
    <col min="14099" max="14099" width="20.140625" style="2" customWidth="1"/>
    <col min="14100" max="14100" width="1.28515625" style="2" customWidth="1"/>
    <col min="14101" max="14101" width="6.5703125" style="2" customWidth="1"/>
    <col min="14102" max="14102" width="7.5703125" style="2" customWidth="1"/>
    <col min="14103" max="14103" width="6.140625" style="2" customWidth="1"/>
    <col min="14104" max="14104" width="7.140625" style="2" customWidth="1"/>
    <col min="14105" max="14105" width="14.140625" style="2" customWidth="1"/>
    <col min="14106" max="14106" width="87.42578125" style="2" customWidth="1"/>
    <col min="14107" max="14107" width="25" style="2" customWidth="1"/>
    <col min="14108" max="14108" width="41.28515625" style="2" customWidth="1"/>
    <col min="14109" max="14336" width="11.42578125" style="2"/>
    <col min="14337" max="14337" width="24.7109375" style="2" customWidth="1"/>
    <col min="14338" max="14338" width="16.140625" style="2" customWidth="1"/>
    <col min="14339" max="14339" width="11.85546875" style="2" customWidth="1"/>
    <col min="14340" max="14340" width="16" style="2" customWidth="1"/>
    <col min="14341" max="14341" width="5.5703125" style="2" customWidth="1"/>
    <col min="14342" max="14342" width="16.85546875" style="2" customWidth="1"/>
    <col min="14343" max="14343" width="18.140625" style="2" customWidth="1"/>
    <col min="14344" max="14344" width="12.85546875" style="2" customWidth="1"/>
    <col min="14345" max="14345" width="14.42578125" style="2" customWidth="1"/>
    <col min="14346" max="14346" width="14" style="2" customWidth="1"/>
    <col min="14347" max="14347" width="14.85546875" style="2" customWidth="1"/>
    <col min="14348" max="14348" width="13.5703125" style="2" customWidth="1"/>
    <col min="14349" max="14349" width="10.5703125" style="2" customWidth="1"/>
    <col min="14350" max="14350" width="17.28515625" style="2" customWidth="1"/>
    <col min="14351" max="14351" width="6.85546875" style="2" customWidth="1"/>
    <col min="14352" max="14352" width="7.140625" style="2" customWidth="1"/>
    <col min="14353" max="14353" width="6.7109375" style="2" customWidth="1"/>
    <col min="14354" max="14354" width="7.85546875" style="2" customWidth="1"/>
    <col min="14355" max="14355" width="20.140625" style="2" customWidth="1"/>
    <col min="14356" max="14356" width="1.28515625" style="2" customWidth="1"/>
    <col min="14357" max="14357" width="6.5703125" style="2" customWidth="1"/>
    <col min="14358" max="14358" width="7.5703125" style="2" customWidth="1"/>
    <col min="14359" max="14359" width="6.140625" style="2" customWidth="1"/>
    <col min="14360" max="14360" width="7.140625" style="2" customWidth="1"/>
    <col min="14361" max="14361" width="14.140625" style="2" customWidth="1"/>
    <col min="14362" max="14362" width="87.42578125" style="2" customWidth="1"/>
    <col min="14363" max="14363" width="25" style="2" customWidth="1"/>
    <col min="14364" max="14364" width="41.28515625" style="2" customWidth="1"/>
    <col min="14365" max="14592" width="11.42578125" style="2"/>
    <col min="14593" max="14593" width="24.7109375" style="2" customWidth="1"/>
    <col min="14594" max="14594" width="16.140625" style="2" customWidth="1"/>
    <col min="14595" max="14595" width="11.85546875" style="2" customWidth="1"/>
    <col min="14596" max="14596" width="16" style="2" customWidth="1"/>
    <col min="14597" max="14597" width="5.5703125" style="2" customWidth="1"/>
    <col min="14598" max="14598" width="16.85546875" style="2" customWidth="1"/>
    <col min="14599" max="14599" width="18.140625" style="2" customWidth="1"/>
    <col min="14600" max="14600" width="12.85546875" style="2" customWidth="1"/>
    <col min="14601" max="14601" width="14.42578125" style="2" customWidth="1"/>
    <col min="14602" max="14602" width="14" style="2" customWidth="1"/>
    <col min="14603" max="14603" width="14.85546875" style="2" customWidth="1"/>
    <col min="14604" max="14604" width="13.5703125" style="2" customWidth="1"/>
    <col min="14605" max="14605" width="10.5703125" style="2" customWidth="1"/>
    <col min="14606" max="14606" width="17.28515625" style="2" customWidth="1"/>
    <col min="14607" max="14607" width="6.85546875" style="2" customWidth="1"/>
    <col min="14608" max="14608" width="7.140625" style="2" customWidth="1"/>
    <col min="14609" max="14609" width="6.7109375" style="2" customWidth="1"/>
    <col min="14610" max="14610" width="7.85546875" style="2" customWidth="1"/>
    <col min="14611" max="14611" width="20.140625" style="2" customWidth="1"/>
    <col min="14612" max="14612" width="1.28515625" style="2" customWidth="1"/>
    <col min="14613" max="14613" width="6.5703125" style="2" customWidth="1"/>
    <col min="14614" max="14614" width="7.5703125" style="2" customWidth="1"/>
    <col min="14615" max="14615" width="6.140625" style="2" customWidth="1"/>
    <col min="14616" max="14616" width="7.140625" style="2" customWidth="1"/>
    <col min="14617" max="14617" width="14.140625" style="2" customWidth="1"/>
    <col min="14618" max="14618" width="87.42578125" style="2" customWidth="1"/>
    <col min="14619" max="14619" width="25" style="2" customWidth="1"/>
    <col min="14620" max="14620" width="41.28515625" style="2" customWidth="1"/>
    <col min="14621" max="14848" width="11.42578125" style="2"/>
    <col min="14849" max="14849" width="24.7109375" style="2" customWidth="1"/>
    <col min="14850" max="14850" width="16.140625" style="2" customWidth="1"/>
    <col min="14851" max="14851" width="11.85546875" style="2" customWidth="1"/>
    <col min="14852" max="14852" width="16" style="2" customWidth="1"/>
    <col min="14853" max="14853" width="5.5703125" style="2" customWidth="1"/>
    <col min="14854" max="14854" width="16.85546875" style="2" customWidth="1"/>
    <col min="14855" max="14855" width="18.140625" style="2" customWidth="1"/>
    <col min="14856" max="14856" width="12.85546875" style="2" customWidth="1"/>
    <col min="14857" max="14857" width="14.42578125" style="2" customWidth="1"/>
    <col min="14858" max="14858" width="14" style="2" customWidth="1"/>
    <col min="14859" max="14859" width="14.85546875" style="2" customWidth="1"/>
    <col min="14860" max="14860" width="13.5703125" style="2" customWidth="1"/>
    <col min="14861" max="14861" width="10.5703125" style="2" customWidth="1"/>
    <col min="14862" max="14862" width="17.28515625" style="2" customWidth="1"/>
    <col min="14863" max="14863" width="6.85546875" style="2" customWidth="1"/>
    <col min="14864" max="14864" width="7.140625" style="2" customWidth="1"/>
    <col min="14865" max="14865" width="6.7109375" style="2" customWidth="1"/>
    <col min="14866" max="14866" width="7.85546875" style="2" customWidth="1"/>
    <col min="14867" max="14867" width="20.140625" style="2" customWidth="1"/>
    <col min="14868" max="14868" width="1.28515625" style="2" customWidth="1"/>
    <col min="14869" max="14869" width="6.5703125" style="2" customWidth="1"/>
    <col min="14870" max="14870" width="7.5703125" style="2" customWidth="1"/>
    <col min="14871" max="14871" width="6.140625" style="2" customWidth="1"/>
    <col min="14872" max="14872" width="7.140625" style="2" customWidth="1"/>
    <col min="14873" max="14873" width="14.140625" style="2" customWidth="1"/>
    <col min="14874" max="14874" width="87.42578125" style="2" customWidth="1"/>
    <col min="14875" max="14875" width="25" style="2" customWidth="1"/>
    <col min="14876" max="14876" width="41.28515625" style="2" customWidth="1"/>
    <col min="14877" max="15104" width="11.42578125" style="2"/>
    <col min="15105" max="15105" width="24.7109375" style="2" customWidth="1"/>
    <col min="15106" max="15106" width="16.140625" style="2" customWidth="1"/>
    <col min="15107" max="15107" width="11.85546875" style="2" customWidth="1"/>
    <col min="15108" max="15108" width="16" style="2" customWidth="1"/>
    <col min="15109" max="15109" width="5.5703125" style="2" customWidth="1"/>
    <col min="15110" max="15110" width="16.85546875" style="2" customWidth="1"/>
    <col min="15111" max="15111" width="18.140625" style="2" customWidth="1"/>
    <col min="15112" max="15112" width="12.85546875" style="2" customWidth="1"/>
    <col min="15113" max="15113" width="14.42578125" style="2" customWidth="1"/>
    <col min="15114" max="15114" width="14" style="2" customWidth="1"/>
    <col min="15115" max="15115" width="14.85546875" style="2" customWidth="1"/>
    <col min="15116" max="15116" width="13.5703125" style="2" customWidth="1"/>
    <col min="15117" max="15117" width="10.5703125" style="2" customWidth="1"/>
    <col min="15118" max="15118" width="17.28515625" style="2" customWidth="1"/>
    <col min="15119" max="15119" width="6.85546875" style="2" customWidth="1"/>
    <col min="15120" max="15120" width="7.140625" style="2" customWidth="1"/>
    <col min="15121" max="15121" width="6.7109375" style="2" customWidth="1"/>
    <col min="15122" max="15122" width="7.85546875" style="2" customWidth="1"/>
    <col min="15123" max="15123" width="20.140625" style="2" customWidth="1"/>
    <col min="15124" max="15124" width="1.28515625" style="2" customWidth="1"/>
    <col min="15125" max="15125" width="6.5703125" style="2" customWidth="1"/>
    <col min="15126" max="15126" width="7.5703125" style="2" customWidth="1"/>
    <col min="15127" max="15127" width="6.140625" style="2" customWidth="1"/>
    <col min="15128" max="15128" width="7.140625" style="2" customWidth="1"/>
    <col min="15129" max="15129" width="14.140625" style="2" customWidth="1"/>
    <col min="15130" max="15130" width="87.42578125" style="2" customWidth="1"/>
    <col min="15131" max="15131" width="25" style="2" customWidth="1"/>
    <col min="15132" max="15132" width="41.28515625" style="2" customWidth="1"/>
    <col min="15133" max="15360" width="11.42578125" style="2"/>
    <col min="15361" max="15361" width="24.7109375" style="2" customWidth="1"/>
    <col min="15362" max="15362" width="16.140625" style="2" customWidth="1"/>
    <col min="15363" max="15363" width="11.85546875" style="2" customWidth="1"/>
    <col min="15364" max="15364" width="16" style="2" customWidth="1"/>
    <col min="15365" max="15365" width="5.5703125" style="2" customWidth="1"/>
    <col min="15366" max="15366" width="16.85546875" style="2" customWidth="1"/>
    <col min="15367" max="15367" width="18.140625" style="2" customWidth="1"/>
    <col min="15368" max="15368" width="12.85546875" style="2" customWidth="1"/>
    <col min="15369" max="15369" width="14.42578125" style="2" customWidth="1"/>
    <col min="15370" max="15370" width="14" style="2" customWidth="1"/>
    <col min="15371" max="15371" width="14.85546875" style="2" customWidth="1"/>
    <col min="15372" max="15372" width="13.5703125" style="2" customWidth="1"/>
    <col min="15373" max="15373" width="10.5703125" style="2" customWidth="1"/>
    <col min="15374" max="15374" width="17.28515625" style="2" customWidth="1"/>
    <col min="15375" max="15375" width="6.85546875" style="2" customWidth="1"/>
    <col min="15376" max="15376" width="7.140625" style="2" customWidth="1"/>
    <col min="15377" max="15377" width="6.7109375" style="2" customWidth="1"/>
    <col min="15378" max="15378" width="7.85546875" style="2" customWidth="1"/>
    <col min="15379" max="15379" width="20.140625" style="2" customWidth="1"/>
    <col min="15380" max="15380" width="1.28515625" style="2" customWidth="1"/>
    <col min="15381" max="15381" width="6.5703125" style="2" customWidth="1"/>
    <col min="15382" max="15382" width="7.5703125" style="2" customWidth="1"/>
    <col min="15383" max="15383" width="6.140625" style="2" customWidth="1"/>
    <col min="15384" max="15384" width="7.140625" style="2" customWidth="1"/>
    <col min="15385" max="15385" width="14.140625" style="2" customWidth="1"/>
    <col min="15386" max="15386" width="87.42578125" style="2" customWidth="1"/>
    <col min="15387" max="15387" width="25" style="2" customWidth="1"/>
    <col min="15388" max="15388" width="41.28515625" style="2" customWidth="1"/>
    <col min="15389" max="15616" width="11.42578125" style="2"/>
    <col min="15617" max="15617" width="24.7109375" style="2" customWidth="1"/>
    <col min="15618" max="15618" width="16.140625" style="2" customWidth="1"/>
    <col min="15619" max="15619" width="11.85546875" style="2" customWidth="1"/>
    <col min="15620" max="15620" width="16" style="2" customWidth="1"/>
    <col min="15621" max="15621" width="5.5703125" style="2" customWidth="1"/>
    <col min="15622" max="15622" width="16.85546875" style="2" customWidth="1"/>
    <col min="15623" max="15623" width="18.140625" style="2" customWidth="1"/>
    <col min="15624" max="15624" width="12.85546875" style="2" customWidth="1"/>
    <col min="15625" max="15625" width="14.42578125" style="2" customWidth="1"/>
    <col min="15626" max="15626" width="14" style="2" customWidth="1"/>
    <col min="15627" max="15627" width="14.85546875" style="2" customWidth="1"/>
    <col min="15628" max="15628" width="13.5703125" style="2" customWidth="1"/>
    <col min="15629" max="15629" width="10.5703125" style="2" customWidth="1"/>
    <col min="15630" max="15630" width="17.28515625" style="2" customWidth="1"/>
    <col min="15631" max="15631" width="6.85546875" style="2" customWidth="1"/>
    <col min="15632" max="15632" width="7.140625" style="2" customWidth="1"/>
    <col min="15633" max="15633" width="6.7109375" style="2" customWidth="1"/>
    <col min="15634" max="15634" width="7.85546875" style="2" customWidth="1"/>
    <col min="15635" max="15635" width="20.140625" style="2" customWidth="1"/>
    <col min="15636" max="15636" width="1.28515625" style="2" customWidth="1"/>
    <col min="15637" max="15637" width="6.5703125" style="2" customWidth="1"/>
    <col min="15638" max="15638" width="7.5703125" style="2" customWidth="1"/>
    <col min="15639" max="15639" width="6.140625" style="2" customWidth="1"/>
    <col min="15640" max="15640" width="7.140625" style="2" customWidth="1"/>
    <col min="15641" max="15641" width="14.140625" style="2" customWidth="1"/>
    <col min="15642" max="15642" width="87.42578125" style="2" customWidth="1"/>
    <col min="15643" max="15643" width="25" style="2" customWidth="1"/>
    <col min="15644" max="15644" width="41.28515625" style="2" customWidth="1"/>
    <col min="15645" max="15872" width="11.42578125" style="2"/>
    <col min="15873" max="15873" width="24.7109375" style="2" customWidth="1"/>
    <col min="15874" max="15874" width="16.140625" style="2" customWidth="1"/>
    <col min="15875" max="15875" width="11.85546875" style="2" customWidth="1"/>
    <col min="15876" max="15876" width="16" style="2" customWidth="1"/>
    <col min="15877" max="15877" width="5.5703125" style="2" customWidth="1"/>
    <col min="15878" max="15878" width="16.85546875" style="2" customWidth="1"/>
    <col min="15879" max="15879" width="18.140625" style="2" customWidth="1"/>
    <col min="15880" max="15880" width="12.85546875" style="2" customWidth="1"/>
    <col min="15881" max="15881" width="14.42578125" style="2" customWidth="1"/>
    <col min="15882" max="15882" width="14" style="2" customWidth="1"/>
    <col min="15883" max="15883" width="14.85546875" style="2" customWidth="1"/>
    <col min="15884" max="15884" width="13.5703125" style="2" customWidth="1"/>
    <col min="15885" max="15885" width="10.5703125" style="2" customWidth="1"/>
    <col min="15886" max="15886" width="17.28515625" style="2" customWidth="1"/>
    <col min="15887" max="15887" width="6.85546875" style="2" customWidth="1"/>
    <col min="15888" max="15888" width="7.140625" style="2" customWidth="1"/>
    <col min="15889" max="15889" width="6.7109375" style="2" customWidth="1"/>
    <col min="15890" max="15890" width="7.85546875" style="2" customWidth="1"/>
    <col min="15891" max="15891" width="20.140625" style="2" customWidth="1"/>
    <col min="15892" max="15892" width="1.28515625" style="2" customWidth="1"/>
    <col min="15893" max="15893" width="6.5703125" style="2" customWidth="1"/>
    <col min="15894" max="15894" width="7.5703125" style="2" customWidth="1"/>
    <col min="15895" max="15895" width="6.140625" style="2" customWidth="1"/>
    <col min="15896" max="15896" width="7.140625" style="2" customWidth="1"/>
    <col min="15897" max="15897" width="14.140625" style="2" customWidth="1"/>
    <col min="15898" max="15898" width="87.42578125" style="2" customWidth="1"/>
    <col min="15899" max="15899" width="25" style="2" customWidth="1"/>
    <col min="15900" max="15900" width="41.28515625" style="2" customWidth="1"/>
    <col min="15901" max="16128" width="11.42578125" style="2"/>
    <col min="16129" max="16129" width="24.7109375" style="2" customWidth="1"/>
    <col min="16130" max="16130" width="16.140625" style="2" customWidth="1"/>
    <col min="16131" max="16131" width="11.85546875" style="2" customWidth="1"/>
    <col min="16132" max="16132" width="16" style="2" customWidth="1"/>
    <col min="16133" max="16133" width="5.5703125" style="2" customWidth="1"/>
    <col min="16134" max="16134" width="16.85546875" style="2" customWidth="1"/>
    <col min="16135" max="16135" width="18.140625" style="2" customWidth="1"/>
    <col min="16136" max="16136" width="12.85546875" style="2" customWidth="1"/>
    <col min="16137" max="16137" width="14.42578125" style="2" customWidth="1"/>
    <col min="16138" max="16138" width="14" style="2" customWidth="1"/>
    <col min="16139" max="16139" width="14.85546875" style="2" customWidth="1"/>
    <col min="16140" max="16140" width="13.5703125" style="2" customWidth="1"/>
    <col min="16141" max="16141" width="10.5703125" style="2" customWidth="1"/>
    <col min="16142" max="16142" width="17.28515625" style="2" customWidth="1"/>
    <col min="16143" max="16143" width="6.85546875" style="2" customWidth="1"/>
    <col min="16144" max="16144" width="7.140625" style="2" customWidth="1"/>
    <col min="16145" max="16145" width="6.7109375" style="2" customWidth="1"/>
    <col min="16146" max="16146" width="7.85546875" style="2" customWidth="1"/>
    <col min="16147" max="16147" width="20.140625" style="2" customWidth="1"/>
    <col min="16148" max="16148" width="1.28515625" style="2" customWidth="1"/>
    <col min="16149" max="16149" width="6.5703125" style="2" customWidth="1"/>
    <col min="16150" max="16150" width="7.5703125" style="2" customWidth="1"/>
    <col min="16151" max="16151" width="6.140625" style="2" customWidth="1"/>
    <col min="16152" max="16152" width="7.140625" style="2" customWidth="1"/>
    <col min="16153" max="16153" width="14.140625" style="2" customWidth="1"/>
    <col min="16154" max="16154" width="87.42578125" style="2" customWidth="1"/>
    <col min="16155" max="16155" width="25" style="2" customWidth="1"/>
    <col min="16156" max="16156" width="41.28515625" style="2" customWidth="1"/>
    <col min="16157" max="16384" width="11.42578125" style="2"/>
  </cols>
  <sheetData>
    <row r="1" spans="1:28" ht="38.25" customHeight="1" thickBot="1" x14ac:dyDescent="0.3">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8" ht="15.75" x14ac:dyDescent="0.25">
      <c r="A2" s="150"/>
      <c r="B2" s="153"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5"/>
      <c r="AB2" s="3" t="s">
        <v>1</v>
      </c>
    </row>
    <row r="3" spans="1:28" x14ac:dyDescent="0.25">
      <c r="A3" s="151"/>
      <c r="B3" s="156" t="s">
        <v>175</v>
      </c>
      <c r="C3" s="157"/>
      <c r="D3" s="157"/>
      <c r="E3" s="157"/>
      <c r="F3" s="157"/>
      <c r="G3" s="157"/>
      <c r="H3" s="157"/>
      <c r="I3" s="157"/>
      <c r="J3" s="157"/>
      <c r="K3" s="157"/>
      <c r="L3" s="157"/>
      <c r="M3" s="157"/>
      <c r="N3" s="157"/>
      <c r="O3" s="157"/>
      <c r="P3" s="157"/>
      <c r="Q3" s="157"/>
      <c r="R3" s="157"/>
      <c r="S3" s="157"/>
      <c r="T3" s="157"/>
      <c r="U3" s="157"/>
      <c r="V3" s="157"/>
      <c r="W3" s="157"/>
      <c r="X3" s="157"/>
      <c r="Y3" s="157"/>
      <c r="Z3" s="157"/>
      <c r="AA3" s="158"/>
      <c r="AB3" s="4" t="s">
        <v>3</v>
      </c>
    </row>
    <row r="4" spans="1:28" x14ac:dyDescent="0.25">
      <c r="A4" s="151"/>
      <c r="B4" s="159" t="s">
        <v>4</v>
      </c>
      <c r="C4" s="160"/>
      <c r="D4" s="160"/>
      <c r="E4" s="160"/>
      <c r="F4" s="160"/>
      <c r="G4" s="160"/>
      <c r="H4" s="160"/>
      <c r="I4" s="160"/>
      <c r="J4" s="160"/>
      <c r="K4" s="160"/>
      <c r="L4" s="160"/>
      <c r="M4" s="160"/>
      <c r="N4" s="160"/>
      <c r="O4" s="160"/>
      <c r="P4" s="160"/>
      <c r="Q4" s="160"/>
      <c r="R4" s="160"/>
      <c r="S4" s="160"/>
      <c r="T4" s="160"/>
      <c r="U4" s="160"/>
      <c r="V4" s="160"/>
      <c r="W4" s="160"/>
      <c r="X4" s="160"/>
      <c r="Y4" s="160"/>
      <c r="Z4" s="160"/>
      <c r="AA4" s="161"/>
      <c r="AB4" s="5" t="s">
        <v>5</v>
      </c>
    </row>
    <row r="5" spans="1:28" ht="15.75" customHeight="1" thickBot="1" x14ac:dyDescent="0.3">
      <c r="A5" s="152"/>
      <c r="B5" s="162"/>
      <c r="C5" s="163"/>
      <c r="D5" s="163"/>
      <c r="E5" s="163"/>
      <c r="F5" s="163"/>
      <c r="G5" s="163"/>
      <c r="H5" s="163"/>
      <c r="I5" s="163"/>
      <c r="J5" s="163"/>
      <c r="K5" s="163"/>
      <c r="L5" s="163"/>
      <c r="M5" s="163"/>
      <c r="N5" s="163"/>
      <c r="O5" s="163"/>
      <c r="P5" s="163"/>
      <c r="Q5" s="163"/>
      <c r="R5" s="163"/>
      <c r="S5" s="163"/>
      <c r="T5" s="163"/>
      <c r="U5" s="163"/>
      <c r="V5" s="163"/>
      <c r="W5" s="163"/>
      <c r="X5" s="163"/>
      <c r="Y5" s="163"/>
      <c r="Z5" s="163"/>
      <c r="AA5" s="164"/>
      <c r="AB5" s="6" t="s">
        <v>6</v>
      </c>
    </row>
    <row r="6" spans="1:28" ht="6.75" customHeight="1" thickBot="1" x14ac:dyDescent="0.3">
      <c r="A6" s="165"/>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7"/>
    </row>
    <row r="7" spans="1:28" x14ac:dyDescent="0.25">
      <c r="A7" s="7" t="s">
        <v>7</v>
      </c>
      <c r="B7" s="135" t="s">
        <v>176</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6"/>
    </row>
    <row r="8" spans="1:28" x14ac:dyDescent="0.25">
      <c r="A8" s="8" t="s">
        <v>9</v>
      </c>
      <c r="B8" s="137" t="s">
        <v>177</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8"/>
    </row>
    <row r="9" spans="1:28" ht="25.5" x14ac:dyDescent="0.25">
      <c r="A9" s="8" t="s">
        <v>11</v>
      </c>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1"/>
    </row>
    <row r="10" spans="1:28" x14ac:dyDescent="0.25">
      <c r="A10" s="143" t="s">
        <v>13</v>
      </c>
      <c r="B10" s="143"/>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x14ac:dyDescent="0.25">
      <c r="A11" s="142" t="s">
        <v>14</v>
      </c>
      <c r="B11" s="9" t="s">
        <v>15</v>
      </c>
      <c r="C11" s="10"/>
      <c r="D11" s="146">
        <v>43861</v>
      </c>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8"/>
    </row>
    <row r="12" spans="1:28" x14ac:dyDescent="0.25">
      <c r="A12" s="142"/>
      <c r="B12" s="9" t="s">
        <v>16</v>
      </c>
      <c r="C12" s="10"/>
      <c r="D12" s="174"/>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x14ac:dyDescent="0.25">
      <c r="A13" s="142"/>
      <c r="B13" s="9" t="s">
        <v>18</v>
      </c>
      <c r="C13" s="9" t="s">
        <v>17</v>
      </c>
      <c r="D13" s="146" t="s">
        <v>1176</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15.75" thickBot="1" x14ac:dyDescent="0.3">
      <c r="A14" s="11" t="s">
        <v>19</v>
      </c>
      <c r="B14" s="128" t="s">
        <v>178</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x14ac:dyDescent="0.25">
      <c r="A16" s="131" t="s">
        <v>20</v>
      </c>
      <c r="B16" s="115" t="s">
        <v>21</v>
      </c>
      <c r="C16" s="115" t="s">
        <v>22</v>
      </c>
      <c r="D16" s="115" t="s">
        <v>23</v>
      </c>
      <c r="E16" s="115" t="s">
        <v>24</v>
      </c>
      <c r="F16" s="115" t="s">
        <v>25</v>
      </c>
      <c r="G16" s="115" t="s">
        <v>26</v>
      </c>
      <c r="H16" s="133" t="s">
        <v>27</v>
      </c>
      <c r="I16" s="133" t="s">
        <v>28</v>
      </c>
      <c r="J16" s="115" t="s">
        <v>29</v>
      </c>
      <c r="K16" s="115" t="s">
        <v>30</v>
      </c>
      <c r="L16" s="115" t="s">
        <v>31</v>
      </c>
      <c r="M16" s="115" t="s">
        <v>32</v>
      </c>
      <c r="N16" s="115" t="s">
        <v>33</v>
      </c>
      <c r="O16" s="126" t="s">
        <v>34</v>
      </c>
      <c r="P16" s="126"/>
      <c r="Q16" s="126"/>
      <c r="R16" s="126"/>
      <c r="S16" s="127"/>
      <c r="T16" s="112"/>
      <c r="U16" s="114" t="s">
        <v>35</v>
      </c>
      <c r="V16" s="115"/>
      <c r="W16" s="115"/>
      <c r="X16" s="115"/>
      <c r="Y16" s="116"/>
      <c r="Z16" s="115" t="s">
        <v>36</v>
      </c>
      <c r="AA16" s="115" t="s">
        <v>37</v>
      </c>
      <c r="AB16" s="118" t="s">
        <v>38</v>
      </c>
    </row>
    <row r="17" spans="1:28" ht="26.25" thickBot="1" x14ac:dyDescent="0.3">
      <c r="A17" s="132"/>
      <c r="B17" s="117"/>
      <c r="C17" s="117"/>
      <c r="D17" s="117"/>
      <c r="E17" s="117"/>
      <c r="F17" s="117"/>
      <c r="G17" s="117"/>
      <c r="H17" s="134"/>
      <c r="I17" s="134"/>
      <c r="J17" s="117"/>
      <c r="K17" s="117"/>
      <c r="L17" s="117"/>
      <c r="M17" s="117"/>
      <c r="N17" s="117"/>
      <c r="O17" s="15" t="s">
        <v>39</v>
      </c>
      <c r="P17" s="15" t="s">
        <v>40</v>
      </c>
      <c r="Q17" s="15" t="s">
        <v>41</v>
      </c>
      <c r="R17" s="15" t="s">
        <v>42</v>
      </c>
      <c r="S17" s="16" t="s">
        <v>43</v>
      </c>
      <c r="T17" s="113"/>
      <c r="U17" s="17" t="s">
        <v>39</v>
      </c>
      <c r="V17" s="15" t="s">
        <v>40</v>
      </c>
      <c r="W17" s="15" t="s">
        <v>41</v>
      </c>
      <c r="X17" s="15" t="s">
        <v>42</v>
      </c>
      <c r="Y17" s="16" t="s">
        <v>44</v>
      </c>
      <c r="Z17" s="117"/>
      <c r="AA17" s="117"/>
      <c r="AB17" s="119"/>
    </row>
    <row r="18" spans="1:28" ht="242.25" x14ac:dyDescent="0.25">
      <c r="A18" s="122" t="s">
        <v>45</v>
      </c>
      <c r="B18" s="100" t="s">
        <v>179</v>
      </c>
      <c r="C18" s="123" t="s">
        <v>180</v>
      </c>
      <c r="D18" s="123" t="s">
        <v>181</v>
      </c>
      <c r="E18" s="20">
        <v>1</v>
      </c>
      <c r="F18" s="20" t="s">
        <v>182</v>
      </c>
      <c r="G18" s="20" t="s">
        <v>183</v>
      </c>
      <c r="H18" s="20" t="s">
        <v>184</v>
      </c>
      <c r="I18" s="20" t="s">
        <v>185</v>
      </c>
      <c r="J18" s="175" t="s">
        <v>186</v>
      </c>
      <c r="K18" s="20" t="s">
        <v>187</v>
      </c>
      <c r="L18" s="30">
        <v>1</v>
      </c>
      <c r="M18" s="20" t="s">
        <v>188</v>
      </c>
      <c r="N18" s="20" t="s">
        <v>189</v>
      </c>
      <c r="O18" s="20">
        <v>25</v>
      </c>
      <c r="P18" s="20">
        <v>25</v>
      </c>
      <c r="Q18" s="20">
        <v>25</v>
      </c>
      <c r="R18" s="20">
        <v>25</v>
      </c>
      <c r="S18" s="176">
        <v>1</v>
      </c>
      <c r="T18" s="113"/>
      <c r="U18" s="29">
        <v>0.25</v>
      </c>
      <c r="V18" s="30">
        <v>0.25</v>
      </c>
      <c r="W18" s="30">
        <v>0.25</v>
      </c>
      <c r="X18" s="30">
        <v>0.25</v>
      </c>
      <c r="Y18" s="176">
        <f>SUM(U18:X18)</f>
        <v>1</v>
      </c>
      <c r="Z18" s="177" t="s">
        <v>190</v>
      </c>
      <c r="AA18" s="178"/>
      <c r="AB18" s="33"/>
    </row>
    <row r="19" spans="1:28" ht="178.5" x14ac:dyDescent="0.25">
      <c r="A19" s="124"/>
      <c r="B19" s="100"/>
      <c r="C19" s="100"/>
      <c r="D19" s="100"/>
      <c r="E19" s="35">
        <v>2</v>
      </c>
      <c r="F19" s="35" t="s">
        <v>191</v>
      </c>
      <c r="G19" s="35" t="s">
        <v>192</v>
      </c>
      <c r="H19" s="35" t="s">
        <v>51</v>
      </c>
      <c r="I19" s="35" t="s">
        <v>193</v>
      </c>
      <c r="J19" s="35" t="s">
        <v>194</v>
      </c>
      <c r="K19" s="20" t="s">
        <v>187</v>
      </c>
      <c r="L19" s="24">
        <v>1</v>
      </c>
      <c r="M19" s="35" t="s">
        <v>188</v>
      </c>
      <c r="N19" s="35" t="s">
        <v>195</v>
      </c>
      <c r="O19" s="20">
        <v>25</v>
      </c>
      <c r="P19" s="20">
        <v>25</v>
      </c>
      <c r="Q19" s="20">
        <v>25</v>
      </c>
      <c r="R19" s="20">
        <v>25</v>
      </c>
      <c r="S19" s="176">
        <v>1</v>
      </c>
      <c r="T19" s="113"/>
      <c r="U19" s="37">
        <v>0.25</v>
      </c>
      <c r="V19" s="24">
        <v>0.25</v>
      </c>
      <c r="W19" s="24">
        <v>0.25</v>
      </c>
      <c r="X19" s="30">
        <v>0.25</v>
      </c>
      <c r="Y19" s="31">
        <f>SUM(U19:X19)</f>
        <v>1</v>
      </c>
      <c r="Z19" s="179" t="s">
        <v>196</v>
      </c>
      <c r="AA19" s="41"/>
      <c r="AB19" s="42"/>
    </row>
    <row r="20" spans="1:28" ht="229.5" x14ac:dyDescent="0.25">
      <c r="A20" s="124"/>
      <c r="B20" s="100"/>
      <c r="C20" s="100"/>
      <c r="D20" s="100"/>
      <c r="E20" s="35">
        <v>3</v>
      </c>
      <c r="F20" s="35" t="s">
        <v>197</v>
      </c>
      <c r="G20" s="35" t="s">
        <v>198</v>
      </c>
      <c r="H20" s="35" t="s">
        <v>51</v>
      </c>
      <c r="I20" s="35" t="s">
        <v>199</v>
      </c>
      <c r="J20" s="35" t="s">
        <v>200</v>
      </c>
      <c r="K20" s="20" t="s">
        <v>187</v>
      </c>
      <c r="L20" s="24">
        <v>1</v>
      </c>
      <c r="M20" s="35" t="s">
        <v>188</v>
      </c>
      <c r="N20" s="35" t="s">
        <v>201</v>
      </c>
      <c r="O20" s="20">
        <v>25</v>
      </c>
      <c r="P20" s="20">
        <v>25</v>
      </c>
      <c r="Q20" s="20">
        <v>25</v>
      </c>
      <c r="R20" s="20">
        <v>25</v>
      </c>
      <c r="S20" s="176">
        <v>1</v>
      </c>
      <c r="T20" s="113"/>
      <c r="U20" s="37">
        <v>0.25</v>
      </c>
      <c r="V20" s="24">
        <v>0.25</v>
      </c>
      <c r="W20" s="24">
        <v>0.25</v>
      </c>
      <c r="X20" s="24">
        <v>0.25</v>
      </c>
      <c r="Y20" s="31">
        <v>1</v>
      </c>
      <c r="Z20" s="179" t="s">
        <v>202</v>
      </c>
      <c r="AA20" s="41"/>
      <c r="AB20" s="42"/>
    </row>
    <row r="21" spans="1:28" ht="204" x14ac:dyDescent="0.25">
      <c r="A21" s="124"/>
      <c r="B21" s="100"/>
      <c r="C21" s="100"/>
      <c r="D21" s="100"/>
      <c r="E21" s="35">
        <v>4</v>
      </c>
      <c r="F21" s="35" t="s">
        <v>203</v>
      </c>
      <c r="G21" s="35" t="s">
        <v>204</v>
      </c>
      <c r="H21" s="35" t="s">
        <v>51</v>
      </c>
      <c r="I21" s="35" t="s">
        <v>203</v>
      </c>
      <c r="J21" s="35" t="s">
        <v>205</v>
      </c>
      <c r="K21" s="20" t="s">
        <v>187</v>
      </c>
      <c r="L21" s="24">
        <v>1</v>
      </c>
      <c r="M21" s="35" t="s">
        <v>188</v>
      </c>
      <c r="N21" s="35" t="s">
        <v>206</v>
      </c>
      <c r="O21" s="20">
        <v>25</v>
      </c>
      <c r="P21" s="20">
        <v>25</v>
      </c>
      <c r="Q21" s="20">
        <v>25</v>
      </c>
      <c r="R21" s="20">
        <v>25</v>
      </c>
      <c r="S21" s="176">
        <v>1</v>
      </c>
      <c r="T21" s="113"/>
      <c r="U21" s="37">
        <v>0.25</v>
      </c>
      <c r="V21" s="24">
        <v>0.25</v>
      </c>
      <c r="W21" s="24">
        <v>0.25</v>
      </c>
      <c r="X21" s="24">
        <v>0.25</v>
      </c>
      <c r="Y21" s="31">
        <v>1</v>
      </c>
      <c r="Z21" s="179" t="s">
        <v>207</v>
      </c>
      <c r="AA21" s="41"/>
      <c r="AB21" s="42"/>
    </row>
    <row r="22" spans="1:28" ht="127.5" x14ac:dyDescent="0.25">
      <c r="A22" s="124"/>
      <c r="B22" s="100"/>
      <c r="C22" s="100"/>
      <c r="D22" s="100"/>
      <c r="E22" s="35">
        <v>5</v>
      </c>
      <c r="F22" s="35" t="s">
        <v>208</v>
      </c>
      <c r="G22" s="35" t="s">
        <v>209</v>
      </c>
      <c r="H22" s="35" t="s">
        <v>51</v>
      </c>
      <c r="I22" s="35" t="s">
        <v>210</v>
      </c>
      <c r="J22" s="35" t="s">
        <v>211</v>
      </c>
      <c r="K22" s="20" t="s">
        <v>187</v>
      </c>
      <c r="L22" s="24">
        <v>1</v>
      </c>
      <c r="M22" s="35" t="s">
        <v>188</v>
      </c>
      <c r="N22" s="35" t="s">
        <v>212</v>
      </c>
      <c r="O22" s="20">
        <v>25</v>
      </c>
      <c r="P22" s="20">
        <v>25</v>
      </c>
      <c r="Q22" s="20">
        <v>25</v>
      </c>
      <c r="R22" s="20">
        <v>25</v>
      </c>
      <c r="S22" s="176">
        <v>1</v>
      </c>
      <c r="T22" s="113"/>
      <c r="U22" s="37">
        <v>0.25</v>
      </c>
      <c r="V22" s="24">
        <v>0.25</v>
      </c>
      <c r="W22" s="24">
        <v>0.25</v>
      </c>
      <c r="X22" s="24">
        <v>0.25</v>
      </c>
      <c r="Y22" s="31">
        <f>SUM(U22:X22)</f>
        <v>1</v>
      </c>
      <c r="Z22" s="179" t="s">
        <v>213</v>
      </c>
      <c r="AA22" s="41"/>
      <c r="AB22" s="42"/>
    </row>
    <row r="23" spans="1:28" ht="127.5" x14ac:dyDescent="0.25">
      <c r="A23" s="124"/>
      <c r="B23" s="100"/>
      <c r="C23" s="100"/>
      <c r="D23" s="100"/>
      <c r="E23" s="35">
        <v>6</v>
      </c>
      <c r="F23" s="35" t="s">
        <v>214</v>
      </c>
      <c r="G23" s="35" t="s">
        <v>215</v>
      </c>
      <c r="H23" s="35" t="s">
        <v>51</v>
      </c>
      <c r="I23" s="35" t="s">
        <v>216</v>
      </c>
      <c r="J23" s="35" t="s">
        <v>217</v>
      </c>
      <c r="K23" s="20" t="s">
        <v>187</v>
      </c>
      <c r="L23" s="24">
        <v>1</v>
      </c>
      <c r="M23" s="35" t="s">
        <v>188</v>
      </c>
      <c r="N23" s="35" t="s">
        <v>218</v>
      </c>
      <c r="O23" s="20">
        <v>25</v>
      </c>
      <c r="P23" s="20">
        <v>25</v>
      </c>
      <c r="Q23" s="20">
        <v>25</v>
      </c>
      <c r="R23" s="20">
        <v>25</v>
      </c>
      <c r="S23" s="176">
        <v>1</v>
      </c>
      <c r="T23" s="113"/>
      <c r="U23" s="37">
        <v>0.25</v>
      </c>
      <c r="V23" s="24">
        <v>0.25</v>
      </c>
      <c r="W23" s="24">
        <v>0.25</v>
      </c>
      <c r="X23" s="24">
        <v>0.25</v>
      </c>
      <c r="Y23" s="31">
        <f>SUM(U23:X23)</f>
        <v>1</v>
      </c>
      <c r="Z23" s="179" t="s">
        <v>219</v>
      </c>
      <c r="AA23" s="41"/>
      <c r="AB23" s="42"/>
    </row>
    <row r="24" spans="1:28" ht="153" x14ac:dyDescent="0.25">
      <c r="A24" s="124"/>
      <c r="B24" s="100"/>
      <c r="C24" s="100"/>
      <c r="D24" s="100"/>
      <c r="E24" s="35">
        <v>7</v>
      </c>
      <c r="F24" s="35" t="s">
        <v>220</v>
      </c>
      <c r="G24" s="35" t="s">
        <v>221</v>
      </c>
      <c r="H24" s="35" t="s">
        <v>51</v>
      </c>
      <c r="I24" s="35" t="s">
        <v>222</v>
      </c>
      <c r="J24" s="35" t="s">
        <v>223</v>
      </c>
      <c r="K24" s="20" t="s">
        <v>187</v>
      </c>
      <c r="L24" s="24">
        <v>1</v>
      </c>
      <c r="M24" s="35" t="s">
        <v>188</v>
      </c>
      <c r="N24" s="35" t="s">
        <v>224</v>
      </c>
      <c r="O24" s="20">
        <v>25</v>
      </c>
      <c r="P24" s="20">
        <v>25</v>
      </c>
      <c r="Q24" s="20">
        <v>25</v>
      </c>
      <c r="R24" s="20">
        <v>25</v>
      </c>
      <c r="S24" s="176">
        <v>1</v>
      </c>
      <c r="T24" s="113"/>
      <c r="U24" s="37">
        <v>0.25</v>
      </c>
      <c r="V24" s="24">
        <v>0.25</v>
      </c>
      <c r="W24" s="24">
        <v>0.25</v>
      </c>
      <c r="X24" s="24">
        <v>0.25</v>
      </c>
      <c r="Y24" s="31">
        <v>1</v>
      </c>
      <c r="Z24" s="179" t="s">
        <v>225</v>
      </c>
      <c r="AA24" s="41"/>
      <c r="AB24" s="42"/>
    </row>
    <row r="25" spans="1:28" ht="178.5" x14ac:dyDescent="0.25">
      <c r="A25" s="124"/>
      <c r="B25" s="100"/>
      <c r="C25" s="100"/>
      <c r="D25" s="100"/>
      <c r="E25" s="35">
        <v>8</v>
      </c>
      <c r="F25" s="35" t="s">
        <v>226</v>
      </c>
      <c r="G25" s="35" t="s">
        <v>227</v>
      </c>
      <c r="H25" s="35" t="s">
        <v>184</v>
      </c>
      <c r="I25" s="35" t="s">
        <v>228</v>
      </c>
      <c r="J25" s="35" t="s">
        <v>229</v>
      </c>
      <c r="K25" s="20" t="s">
        <v>187</v>
      </c>
      <c r="L25" s="24">
        <v>1</v>
      </c>
      <c r="M25" s="35" t="s">
        <v>188</v>
      </c>
      <c r="N25" s="35" t="s">
        <v>230</v>
      </c>
      <c r="O25" s="35">
        <v>0</v>
      </c>
      <c r="P25" s="35">
        <v>50</v>
      </c>
      <c r="Q25" s="35">
        <v>0</v>
      </c>
      <c r="R25" s="35">
        <v>50</v>
      </c>
      <c r="S25" s="31">
        <v>1</v>
      </c>
      <c r="T25" s="113"/>
      <c r="U25" s="37">
        <v>0</v>
      </c>
      <c r="V25" s="24">
        <v>0</v>
      </c>
      <c r="W25" s="24">
        <v>0</v>
      </c>
      <c r="X25" s="24">
        <v>1</v>
      </c>
      <c r="Y25" s="31">
        <v>1</v>
      </c>
      <c r="Z25" s="179" t="s">
        <v>231</v>
      </c>
      <c r="AA25" s="41"/>
      <c r="AB25" s="42"/>
    </row>
    <row r="26" spans="1:28" ht="225.75" thickBot="1" x14ac:dyDescent="0.3">
      <c r="A26" s="125"/>
      <c r="B26" s="180"/>
      <c r="C26" s="180"/>
      <c r="D26" s="180"/>
      <c r="E26" s="56">
        <v>9</v>
      </c>
      <c r="F26" s="181" t="s">
        <v>232</v>
      </c>
      <c r="G26" s="56" t="s">
        <v>233</v>
      </c>
      <c r="H26" s="56" t="s">
        <v>184</v>
      </c>
      <c r="I26" s="56" t="s">
        <v>234</v>
      </c>
      <c r="J26" s="56" t="s">
        <v>235</v>
      </c>
      <c r="K26" s="182" t="s">
        <v>187</v>
      </c>
      <c r="L26" s="183">
        <v>1</v>
      </c>
      <c r="M26" s="56" t="s">
        <v>188</v>
      </c>
      <c r="N26" s="56" t="s">
        <v>230</v>
      </c>
      <c r="O26" s="56">
        <v>25</v>
      </c>
      <c r="P26" s="56">
        <v>25</v>
      </c>
      <c r="Q26" s="56">
        <v>25</v>
      </c>
      <c r="R26" s="56">
        <v>25</v>
      </c>
      <c r="S26" s="63">
        <v>1</v>
      </c>
      <c r="T26" s="184"/>
      <c r="U26" s="62">
        <v>0.25</v>
      </c>
      <c r="V26" s="183">
        <v>0.25</v>
      </c>
      <c r="W26" s="183">
        <v>0.25</v>
      </c>
      <c r="X26" s="183">
        <v>0.25</v>
      </c>
      <c r="Y26" s="63">
        <v>1</v>
      </c>
      <c r="Z26" s="185" t="s">
        <v>236</v>
      </c>
      <c r="AA26" s="65"/>
      <c r="AB26" s="66"/>
    </row>
    <row r="27" spans="1:28" s="67" customFormat="1" ht="25.5" customHeight="1" thickBot="1" x14ac:dyDescent="0.3">
      <c r="A27" s="102" t="s">
        <v>162</v>
      </c>
      <c r="B27" s="103"/>
      <c r="C27" s="103"/>
      <c r="D27" s="103"/>
      <c r="E27" s="103"/>
      <c r="F27" s="103"/>
      <c r="G27" s="103"/>
      <c r="H27" s="103"/>
      <c r="I27" s="103"/>
      <c r="J27" s="103"/>
      <c r="K27" s="103"/>
      <c r="L27" s="103"/>
      <c r="M27" s="103"/>
      <c r="N27" s="103"/>
      <c r="O27" s="103"/>
      <c r="P27" s="103"/>
      <c r="Q27" s="103"/>
      <c r="R27" s="104"/>
      <c r="S27" s="102" t="s">
        <v>163</v>
      </c>
      <c r="T27" s="103"/>
      <c r="U27" s="103"/>
      <c r="V27" s="103"/>
      <c r="W27" s="103"/>
      <c r="X27" s="103"/>
      <c r="Y27" s="103"/>
      <c r="Z27" s="103"/>
      <c r="AA27" s="103"/>
      <c r="AB27" s="104"/>
    </row>
    <row r="28" spans="1:28" x14ac:dyDescent="0.25">
      <c r="A28" s="186" t="s">
        <v>164</v>
      </c>
      <c r="B28" s="187"/>
      <c r="C28" s="187"/>
      <c r="D28" s="187"/>
      <c r="E28" s="188"/>
      <c r="F28" s="189" t="s">
        <v>165</v>
      </c>
      <c r="G28" s="190"/>
      <c r="H28" s="190"/>
      <c r="I28" s="190"/>
      <c r="J28" s="190"/>
      <c r="K28" s="190"/>
      <c r="L28" s="189" t="s">
        <v>165</v>
      </c>
      <c r="M28" s="190"/>
      <c r="N28" s="190"/>
      <c r="O28" s="190"/>
      <c r="P28" s="190"/>
      <c r="Q28" s="190"/>
      <c r="R28" s="191"/>
      <c r="S28" s="192" t="s">
        <v>165</v>
      </c>
      <c r="T28" s="191"/>
      <c r="U28" s="193"/>
      <c r="V28" s="193"/>
      <c r="W28" s="193"/>
      <c r="X28" s="193"/>
      <c r="Y28" s="194"/>
      <c r="Z28" s="192" t="s">
        <v>165</v>
      </c>
      <c r="AA28" s="188"/>
      <c r="AB28" s="195"/>
    </row>
    <row r="29" spans="1:28" x14ac:dyDescent="0.25">
      <c r="A29" s="71" t="s">
        <v>166</v>
      </c>
      <c r="B29" s="196" t="s">
        <v>237</v>
      </c>
      <c r="C29" s="196"/>
      <c r="D29" s="196"/>
      <c r="E29" s="197"/>
      <c r="F29" s="74" t="s">
        <v>168</v>
      </c>
      <c r="G29" s="197" t="s">
        <v>238</v>
      </c>
      <c r="H29" s="198"/>
      <c r="I29" s="198"/>
      <c r="J29" s="198"/>
      <c r="K29" s="199"/>
      <c r="L29" s="74" t="s">
        <v>170</v>
      </c>
      <c r="M29" s="197" t="s">
        <v>238</v>
      </c>
      <c r="N29" s="198"/>
      <c r="O29" s="198"/>
      <c r="P29" s="198"/>
      <c r="Q29" s="198"/>
      <c r="R29" s="200"/>
      <c r="S29" s="75" t="s">
        <v>168</v>
      </c>
      <c r="T29" s="201" t="s">
        <v>239</v>
      </c>
      <c r="U29" s="202"/>
      <c r="V29" s="202"/>
      <c r="W29" s="202"/>
      <c r="X29" s="202"/>
      <c r="Y29" s="203"/>
      <c r="Z29" s="75" t="s">
        <v>170</v>
      </c>
      <c r="AA29" s="81" t="s">
        <v>240</v>
      </c>
      <c r="AB29" s="86"/>
    </row>
    <row r="30" spans="1:28" ht="29.25" customHeight="1" thickBot="1" x14ac:dyDescent="0.3">
      <c r="A30" s="76" t="s">
        <v>173</v>
      </c>
      <c r="B30" s="204">
        <v>44210</v>
      </c>
      <c r="C30" s="205"/>
      <c r="D30" s="205"/>
      <c r="E30" s="206"/>
      <c r="F30" s="78" t="s">
        <v>173</v>
      </c>
      <c r="G30" s="207">
        <v>44210</v>
      </c>
      <c r="H30" s="208"/>
      <c r="I30" s="208"/>
      <c r="J30" s="208"/>
      <c r="K30" s="208"/>
      <c r="L30" s="78" t="s">
        <v>173</v>
      </c>
      <c r="M30" s="207">
        <v>44210</v>
      </c>
      <c r="N30" s="208"/>
      <c r="O30" s="208"/>
      <c r="P30" s="208"/>
      <c r="Q30" s="208"/>
      <c r="R30" s="209"/>
      <c r="S30" s="79" t="s">
        <v>173</v>
      </c>
      <c r="T30" s="210"/>
      <c r="U30" s="211"/>
      <c r="V30" s="211"/>
      <c r="W30" s="211"/>
      <c r="X30" s="211"/>
      <c r="Y30" s="212"/>
      <c r="Z30" s="79" t="s">
        <v>173</v>
      </c>
      <c r="AA30" s="213"/>
      <c r="AB30" s="93"/>
    </row>
  </sheetData>
  <mergeCells count="57">
    <mergeCell ref="B29:E29"/>
    <mergeCell ref="G29:K29"/>
    <mergeCell ref="M29:R29"/>
    <mergeCell ref="T29:Y29"/>
    <mergeCell ref="AA29:AB29"/>
    <mergeCell ref="B30:E30"/>
    <mergeCell ref="G30:K30"/>
    <mergeCell ref="M30:R30"/>
    <mergeCell ref="T30:Y30"/>
    <mergeCell ref="AA30:AB30"/>
    <mergeCell ref="A27:R27"/>
    <mergeCell ref="S27:AB27"/>
    <mergeCell ref="B28:E28"/>
    <mergeCell ref="G28:K28"/>
    <mergeCell ref="M28:R28"/>
    <mergeCell ref="T28:Y28"/>
    <mergeCell ref="AA28:AB28"/>
    <mergeCell ref="T16:T26"/>
    <mergeCell ref="U16:Y16"/>
    <mergeCell ref="Z16:Z17"/>
    <mergeCell ref="AA16:AA17"/>
    <mergeCell ref="AB16:AB17"/>
    <mergeCell ref="A18:A26"/>
    <mergeCell ref="B18:B26"/>
    <mergeCell ref="C18:C26"/>
    <mergeCell ref="D18:D26"/>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6BC7-7C74-4111-BC11-644B44F090C3}">
  <sheetPr codeName="Hoja17"/>
  <dimension ref="A1:AB30"/>
  <sheetViews>
    <sheetView topLeftCell="A7" workbookViewId="0">
      <selection activeCell="D16" sqref="D16:D19"/>
    </sheetView>
  </sheetViews>
  <sheetFormatPr baseColWidth="10" defaultRowHeight="15" x14ac:dyDescent="0.25"/>
  <cols>
    <col min="1" max="1" width="24.5703125" style="2" customWidth="1"/>
    <col min="2" max="2" width="16.5703125" style="2" customWidth="1"/>
    <col min="3" max="3" width="13.28515625" style="2" customWidth="1"/>
    <col min="4" max="4" width="15.5703125" style="2" customWidth="1"/>
    <col min="5" max="5" width="5.42578125" style="2" customWidth="1"/>
    <col min="6" max="6" width="16.42578125" style="2" customWidth="1"/>
    <col min="7" max="7" width="18" style="2" customWidth="1"/>
    <col min="8" max="8" width="12.7109375" style="2" customWidth="1"/>
    <col min="9" max="9" width="15" style="2" customWidth="1"/>
    <col min="10" max="10" width="14.5703125" style="2" customWidth="1"/>
    <col min="11" max="11" width="13.85546875" style="2" customWidth="1"/>
    <col min="12" max="12" width="13.5703125" style="2" customWidth="1"/>
    <col min="13" max="13" width="11.28515625" style="2" customWidth="1"/>
    <col min="14" max="14" width="17.140625" style="2" customWidth="1"/>
    <col min="15" max="15" width="6.7109375" style="2" customWidth="1"/>
    <col min="16" max="16" width="7.28515625" style="2" customWidth="1"/>
    <col min="17" max="17" width="6.85546875" style="2" customWidth="1"/>
    <col min="18" max="18" width="7.140625" style="2" customWidth="1"/>
    <col min="19" max="19" width="20.28515625" style="2" customWidth="1"/>
    <col min="20" max="20" width="1" style="67" customWidth="1"/>
    <col min="21" max="24" width="7.140625" style="2" customWidth="1"/>
    <col min="25" max="25" width="14.5703125" style="2" customWidth="1"/>
    <col min="26" max="26" width="153.42578125" style="2" customWidth="1"/>
    <col min="27" max="27" width="25.28515625" style="2" customWidth="1"/>
    <col min="28" max="28" width="34.28515625" style="2" customWidth="1"/>
    <col min="29" max="256" width="11.42578125" style="2"/>
    <col min="257" max="257" width="24.5703125" style="2" customWidth="1"/>
    <col min="258" max="258" width="16.5703125" style="2" customWidth="1"/>
    <col min="259" max="259" width="13.28515625" style="2" customWidth="1"/>
    <col min="260" max="260" width="15.5703125" style="2" customWidth="1"/>
    <col min="261" max="261" width="5.42578125" style="2" customWidth="1"/>
    <col min="262" max="262" width="16.42578125" style="2" customWidth="1"/>
    <col min="263" max="263" width="18" style="2" customWidth="1"/>
    <col min="264" max="264" width="12.7109375" style="2" customWidth="1"/>
    <col min="265" max="265" width="15" style="2" customWidth="1"/>
    <col min="266" max="266" width="14.5703125" style="2" customWidth="1"/>
    <col min="267" max="267" width="13.85546875" style="2" customWidth="1"/>
    <col min="268" max="268" width="13.5703125" style="2" customWidth="1"/>
    <col min="269" max="269" width="11.28515625" style="2" customWidth="1"/>
    <col min="270" max="270" width="17.140625" style="2" customWidth="1"/>
    <col min="271" max="271" width="6.7109375" style="2" customWidth="1"/>
    <col min="272" max="272" width="7.28515625" style="2" customWidth="1"/>
    <col min="273" max="273" width="6.85546875" style="2" customWidth="1"/>
    <col min="274" max="274" width="7.140625" style="2" customWidth="1"/>
    <col min="275" max="275" width="20.28515625" style="2" customWidth="1"/>
    <col min="276" max="276" width="1" style="2" customWidth="1"/>
    <col min="277" max="280" width="7.140625" style="2" customWidth="1"/>
    <col min="281" max="281" width="14.5703125" style="2" customWidth="1"/>
    <col min="282" max="282" width="153.42578125" style="2" customWidth="1"/>
    <col min="283" max="283" width="25.28515625" style="2" customWidth="1"/>
    <col min="284" max="284" width="34.28515625" style="2" customWidth="1"/>
    <col min="285" max="512" width="11.42578125" style="2"/>
    <col min="513" max="513" width="24.5703125" style="2" customWidth="1"/>
    <col min="514" max="514" width="16.5703125" style="2" customWidth="1"/>
    <col min="515" max="515" width="13.28515625" style="2" customWidth="1"/>
    <col min="516" max="516" width="15.5703125" style="2" customWidth="1"/>
    <col min="517" max="517" width="5.42578125" style="2" customWidth="1"/>
    <col min="518" max="518" width="16.42578125" style="2" customWidth="1"/>
    <col min="519" max="519" width="18" style="2" customWidth="1"/>
    <col min="520" max="520" width="12.7109375" style="2" customWidth="1"/>
    <col min="521" max="521" width="15" style="2" customWidth="1"/>
    <col min="522" max="522" width="14.5703125" style="2" customWidth="1"/>
    <col min="523" max="523" width="13.85546875" style="2" customWidth="1"/>
    <col min="524" max="524" width="13.5703125" style="2" customWidth="1"/>
    <col min="525" max="525" width="11.28515625" style="2" customWidth="1"/>
    <col min="526" max="526" width="17.140625" style="2" customWidth="1"/>
    <col min="527" max="527" width="6.7109375" style="2" customWidth="1"/>
    <col min="528" max="528" width="7.28515625" style="2" customWidth="1"/>
    <col min="529" max="529" width="6.85546875" style="2" customWidth="1"/>
    <col min="530" max="530" width="7.140625" style="2" customWidth="1"/>
    <col min="531" max="531" width="20.28515625" style="2" customWidth="1"/>
    <col min="532" max="532" width="1" style="2" customWidth="1"/>
    <col min="533" max="536" width="7.140625" style="2" customWidth="1"/>
    <col min="537" max="537" width="14.5703125" style="2" customWidth="1"/>
    <col min="538" max="538" width="153.42578125" style="2" customWidth="1"/>
    <col min="539" max="539" width="25.28515625" style="2" customWidth="1"/>
    <col min="540" max="540" width="34.28515625" style="2" customWidth="1"/>
    <col min="541" max="768" width="11.42578125" style="2"/>
    <col min="769" max="769" width="24.5703125" style="2" customWidth="1"/>
    <col min="770" max="770" width="16.5703125" style="2" customWidth="1"/>
    <col min="771" max="771" width="13.28515625" style="2" customWidth="1"/>
    <col min="772" max="772" width="15.5703125" style="2" customWidth="1"/>
    <col min="773" max="773" width="5.42578125" style="2" customWidth="1"/>
    <col min="774" max="774" width="16.42578125" style="2" customWidth="1"/>
    <col min="775" max="775" width="18" style="2" customWidth="1"/>
    <col min="776" max="776" width="12.7109375" style="2" customWidth="1"/>
    <col min="777" max="777" width="15" style="2" customWidth="1"/>
    <col min="778" max="778" width="14.5703125" style="2" customWidth="1"/>
    <col min="779" max="779" width="13.85546875" style="2" customWidth="1"/>
    <col min="780" max="780" width="13.5703125" style="2" customWidth="1"/>
    <col min="781" max="781" width="11.28515625" style="2" customWidth="1"/>
    <col min="782" max="782" width="17.140625" style="2" customWidth="1"/>
    <col min="783" max="783" width="6.7109375" style="2" customWidth="1"/>
    <col min="784" max="784" width="7.28515625" style="2" customWidth="1"/>
    <col min="785" max="785" width="6.85546875" style="2" customWidth="1"/>
    <col min="786" max="786" width="7.140625" style="2" customWidth="1"/>
    <col min="787" max="787" width="20.28515625" style="2" customWidth="1"/>
    <col min="788" max="788" width="1" style="2" customWidth="1"/>
    <col min="789" max="792" width="7.140625" style="2" customWidth="1"/>
    <col min="793" max="793" width="14.5703125" style="2" customWidth="1"/>
    <col min="794" max="794" width="153.42578125" style="2" customWidth="1"/>
    <col min="795" max="795" width="25.28515625" style="2" customWidth="1"/>
    <col min="796" max="796" width="34.28515625" style="2" customWidth="1"/>
    <col min="797" max="1024" width="11.42578125" style="2"/>
    <col min="1025" max="1025" width="24.5703125" style="2" customWidth="1"/>
    <col min="1026" max="1026" width="16.5703125" style="2" customWidth="1"/>
    <col min="1027" max="1027" width="13.28515625" style="2" customWidth="1"/>
    <col min="1028" max="1028" width="15.5703125" style="2" customWidth="1"/>
    <col min="1029" max="1029" width="5.42578125" style="2" customWidth="1"/>
    <col min="1030" max="1030" width="16.42578125" style="2" customWidth="1"/>
    <col min="1031" max="1031" width="18" style="2" customWidth="1"/>
    <col min="1032" max="1032" width="12.7109375" style="2" customWidth="1"/>
    <col min="1033" max="1033" width="15" style="2" customWidth="1"/>
    <col min="1034" max="1034" width="14.5703125" style="2" customWidth="1"/>
    <col min="1035" max="1035" width="13.85546875" style="2" customWidth="1"/>
    <col min="1036" max="1036" width="13.5703125" style="2" customWidth="1"/>
    <col min="1037" max="1037" width="11.28515625" style="2" customWidth="1"/>
    <col min="1038" max="1038" width="17.140625" style="2" customWidth="1"/>
    <col min="1039" max="1039" width="6.7109375" style="2" customWidth="1"/>
    <col min="1040" max="1040" width="7.28515625" style="2" customWidth="1"/>
    <col min="1041" max="1041" width="6.85546875" style="2" customWidth="1"/>
    <col min="1042" max="1042" width="7.140625" style="2" customWidth="1"/>
    <col min="1043" max="1043" width="20.28515625" style="2" customWidth="1"/>
    <col min="1044" max="1044" width="1" style="2" customWidth="1"/>
    <col min="1045" max="1048" width="7.140625" style="2" customWidth="1"/>
    <col min="1049" max="1049" width="14.5703125" style="2" customWidth="1"/>
    <col min="1050" max="1050" width="153.42578125" style="2" customWidth="1"/>
    <col min="1051" max="1051" width="25.28515625" style="2" customWidth="1"/>
    <col min="1052" max="1052" width="34.28515625" style="2" customWidth="1"/>
    <col min="1053" max="1280" width="11.42578125" style="2"/>
    <col min="1281" max="1281" width="24.5703125" style="2" customWidth="1"/>
    <col min="1282" max="1282" width="16.5703125" style="2" customWidth="1"/>
    <col min="1283" max="1283" width="13.28515625" style="2" customWidth="1"/>
    <col min="1284" max="1284" width="15.5703125" style="2" customWidth="1"/>
    <col min="1285" max="1285" width="5.42578125" style="2" customWidth="1"/>
    <col min="1286" max="1286" width="16.42578125" style="2" customWidth="1"/>
    <col min="1287" max="1287" width="18" style="2" customWidth="1"/>
    <col min="1288" max="1288" width="12.7109375" style="2" customWidth="1"/>
    <col min="1289" max="1289" width="15" style="2" customWidth="1"/>
    <col min="1290" max="1290" width="14.5703125" style="2" customWidth="1"/>
    <col min="1291" max="1291" width="13.85546875" style="2" customWidth="1"/>
    <col min="1292" max="1292" width="13.5703125" style="2" customWidth="1"/>
    <col min="1293" max="1293" width="11.28515625" style="2" customWidth="1"/>
    <col min="1294" max="1294" width="17.140625" style="2" customWidth="1"/>
    <col min="1295" max="1295" width="6.7109375" style="2" customWidth="1"/>
    <col min="1296" max="1296" width="7.28515625" style="2" customWidth="1"/>
    <col min="1297" max="1297" width="6.85546875" style="2" customWidth="1"/>
    <col min="1298" max="1298" width="7.140625" style="2" customWidth="1"/>
    <col min="1299" max="1299" width="20.28515625" style="2" customWidth="1"/>
    <col min="1300" max="1300" width="1" style="2" customWidth="1"/>
    <col min="1301" max="1304" width="7.140625" style="2" customWidth="1"/>
    <col min="1305" max="1305" width="14.5703125" style="2" customWidth="1"/>
    <col min="1306" max="1306" width="153.42578125" style="2" customWidth="1"/>
    <col min="1307" max="1307" width="25.28515625" style="2" customWidth="1"/>
    <col min="1308" max="1308" width="34.28515625" style="2" customWidth="1"/>
    <col min="1309" max="1536" width="11.42578125" style="2"/>
    <col min="1537" max="1537" width="24.5703125" style="2" customWidth="1"/>
    <col min="1538" max="1538" width="16.5703125" style="2" customWidth="1"/>
    <col min="1539" max="1539" width="13.28515625" style="2" customWidth="1"/>
    <col min="1540" max="1540" width="15.5703125" style="2" customWidth="1"/>
    <col min="1541" max="1541" width="5.42578125" style="2" customWidth="1"/>
    <col min="1542" max="1542" width="16.42578125" style="2" customWidth="1"/>
    <col min="1543" max="1543" width="18" style="2" customWidth="1"/>
    <col min="1544" max="1544" width="12.7109375" style="2" customWidth="1"/>
    <col min="1545" max="1545" width="15" style="2" customWidth="1"/>
    <col min="1546" max="1546" width="14.5703125" style="2" customWidth="1"/>
    <col min="1547" max="1547" width="13.85546875" style="2" customWidth="1"/>
    <col min="1548" max="1548" width="13.5703125" style="2" customWidth="1"/>
    <col min="1549" max="1549" width="11.28515625" style="2" customWidth="1"/>
    <col min="1550" max="1550" width="17.140625" style="2" customWidth="1"/>
    <col min="1551" max="1551" width="6.7109375" style="2" customWidth="1"/>
    <col min="1552" max="1552" width="7.28515625" style="2" customWidth="1"/>
    <col min="1553" max="1553" width="6.85546875" style="2" customWidth="1"/>
    <col min="1554" max="1554" width="7.140625" style="2" customWidth="1"/>
    <col min="1555" max="1555" width="20.28515625" style="2" customWidth="1"/>
    <col min="1556" max="1556" width="1" style="2" customWidth="1"/>
    <col min="1557" max="1560" width="7.140625" style="2" customWidth="1"/>
    <col min="1561" max="1561" width="14.5703125" style="2" customWidth="1"/>
    <col min="1562" max="1562" width="153.42578125" style="2" customWidth="1"/>
    <col min="1563" max="1563" width="25.28515625" style="2" customWidth="1"/>
    <col min="1564" max="1564" width="34.28515625" style="2" customWidth="1"/>
    <col min="1565" max="1792" width="11.42578125" style="2"/>
    <col min="1793" max="1793" width="24.5703125" style="2" customWidth="1"/>
    <col min="1794" max="1794" width="16.5703125" style="2" customWidth="1"/>
    <col min="1795" max="1795" width="13.28515625" style="2" customWidth="1"/>
    <col min="1796" max="1796" width="15.5703125" style="2" customWidth="1"/>
    <col min="1797" max="1797" width="5.42578125" style="2" customWidth="1"/>
    <col min="1798" max="1798" width="16.42578125" style="2" customWidth="1"/>
    <col min="1799" max="1799" width="18" style="2" customWidth="1"/>
    <col min="1800" max="1800" width="12.7109375" style="2" customWidth="1"/>
    <col min="1801" max="1801" width="15" style="2" customWidth="1"/>
    <col min="1802" max="1802" width="14.5703125" style="2" customWidth="1"/>
    <col min="1803" max="1803" width="13.85546875" style="2" customWidth="1"/>
    <col min="1804" max="1804" width="13.5703125" style="2" customWidth="1"/>
    <col min="1805" max="1805" width="11.28515625" style="2" customWidth="1"/>
    <col min="1806" max="1806" width="17.140625" style="2" customWidth="1"/>
    <col min="1807" max="1807" width="6.7109375" style="2" customWidth="1"/>
    <col min="1808" max="1808" width="7.28515625" style="2" customWidth="1"/>
    <col min="1809" max="1809" width="6.85546875" style="2" customWidth="1"/>
    <col min="1810" max="1810" width="7.140625" style="2" customWidth="1"/>
    <col min="1811" max="1811" width="20.28515625" style="2" customWidth="1"/>
    <col min="1812" max="1812" width="1" style="2" customWidth="1"/>
    <col min="1813" max="1816" width="7.140625" style="2" customWidth="1"/>
    <col min="1817" max="1817" width="14.5703125" style="2" customWidth="1"/>
    <col min="1818" max="1818" width="153.42578125" style="2" customWidth="1"/>
    <col min="1819" max="1819" width="25.28515625" style="2" customWidth="1"/>
    <col min="1820" max="1820" width="34.28515625" style="2" customWidth="1"/>
    <col min="1821" max="2048" width="11.42578125" style="2"/>
    <col min="2049" max="2049" width="24.5703125" style="2" customWidth="1"/>
    <col min="2050" max="2050" width="16.5703125" style="2" customWidth="1"/>
    <col min="2051" max="2051" width="13.28515625" style="2" customWidth="1"/>
    <col min="2052" max="2052" width="15.5703125" style="2" customWidth="1"/>
    <col min="2053" max="2053" width="5.42578125" style="2" customWidth="1"/>
    <col min="2054" max="2054" width="16.42578125" style="2" customWidth="1"/>
    <col min="2055" max="2055" width="18" style="2" customWidth="1"/>
    <col min="2056" max="2056" width="12.7109375" style="2" customWidth="1"/>
    <col min="2057" max="2057" width="15" style="2" customWidth="1"/>
    <col min="2058" max="2058" width="14.5703125" style="2" customWidth="1"/>
    <col min="2059" max="2059" width="13.85546875" style="2" customWidth="1"/>
    <col min="2060" max="2060" width="13.5703125" style="2" customWidth="1"/>
    <col min="2061" max="2061" width="11.28515625" style="2" customWidth="1"/>
    <col min="2062" max="2062" width="17.140625" style="2" customWidth="1"/>
    <col min="2063" max="2063" width="6.7109375" style="2" customWidth="1"/>
    <col min="2064" max="2064" width="7.28515625" style="2" customWidth="1"/>
    <col min="2065" max="2065" width="6.85546875" style="2" customWidth="1"/>
    <col min="2066" max="2066" width="7.140625" style="2" customWidth="1"/>
    <col min="2067" max="2067" width="20.28515625" style="2" customWidth="1"/>
    <col min="2068" max="2068" width="1" style="2" customWidth="1"/>
    <col min="2069" max="2072" width="7.140625" style="2" customWidth="1"/>
    <col min="2073" max="2073" width="14.5703125" style="2" customWidth="1"/>
    <col min="2074" max="2074" width="153.42578125" style="2" customWidth="1"/>
    <col min="2075" max="2075" width="25.28515625" style="2" customWidth="1"/>
    <col min="2076" max="2076" width="34.28515625" style="2" customWidth="1"/>
    <col min="2077" max="2304" width="11.42578125" style="2"/>
    <col min="2305" max="2305" width="24.5703125" style="2" customWidth="1"/>
    <col min="2306" max="2306" width="16.5703125" style="2" customWidth="1"/>
    <col min="2307" max="2307" width="13.28515625" style="2" customWidth="1"/>
    <col min="2308" max="2308" width="15.5703125" style="2" customWidth="1"/>
    <col min="2309" max="2309" width="5.42578125" style="2" customWidth="1"/>
    <col min="2310" max="2310" width="16.42578125" style="2" customWidth="1"/>
    <col min="2311" max="2311" width="18" style="2" customWidth="1"/>
    <col min="2312" max="2312" width="12.7109375" style="2" customWidth="1"/>
    <col min="2313" max="2313" width="15" style="2" customWidth="1"/>
    <col min="2314" max="2314" width="14.5703125" style="2" customWidth="1"/>
    <col min="2315" max="2315" width="13.85546875" style="2" customWidth="1"/>
    <col min="2316" max="2316" width="13.5703125" style="2" customWidth="1"/>
    <col min="2317" max="2317" width="11.28515625" style="2" customWidth="1"/>
    <col min="2318" max="2318" width="17.140625" style="2" customWidth="1"/>
    <col min="2319" max="2319" width="6.7109375" style="2" customWidth="1"/>
    <col min="2320" max="2320" width="7.28515625" style="2" customWidth="1"/>
    <col min="2321" max="2321" width="6.85546875" style="2" customWidth="1"/>
    <col min="2322" max="2322" width="7.140625" style="2" customWidth="1"/>
    <col min="2323" max="2323" width="20.28515625" style="2" customWidth="1"/>
    <col min="2324" max="2324" width="1" style="2" customWidth="1"/>
    <col min="2325" max="2328" width="7.140625" style="2" customWidth="1"/>
    <col min="2329" max="2329" width="14.5703125" style="2" customWidth="1"/>
    <col min="2330" max="2330" width="153.42578125" style="2" customWidth="1"/>
    <col min="2331" max="2331" width="25.28515625" style="2" customWidth="1"/>
    <col min="2332" max="2332" width="34.28515625" style="2" customWidth="1"/>
    <col min="2333" max="2560" width="11.42578125" style="2"/>
    <col min="2561" max="2561" width="24.5703125" style="2" customWidth="1"/>
    <col min="2562" max="2562" width="16.5703125" style="2" customWidth="1"/>
    <col min="2563" max="2563" width="13.28515625" style="2" customWidth="1"/>
    <col min="2564" max="2564" width="15.5703125" style="2" customWidth="1"/>
    <col min="2565" max="2565" width="5.42578125" style="2" customWidth="1"/>
    <col min="2566" max="2566" width="16.42578125" style="2" customWidth="1"/>
    <col min="2567" max="2567" width="18" style="2" customWidth="1"/>
    <col min="2568" max="2568" width="12.7109375" style="2" customWidth="1"/>
    <col min="2569" max="2569" width="15" style="2" customWidth="1"/>
    <col min="2570" max="2570" width="14.5703125" style="2" customWidth="1"/>
    <col min="2571" max="2571" width="13.85546875" style="2" customWidth="1"/>
    <col min="2572" max="2572" width="13.5703125" style="2" customWidth="1"/>
    <col min="2573" max="2573" width="11.28515625" style="2" customWidth="1"/>
    <col min="2574" max="2574" width="17.140625" style="2" customWidth="1"/>
    <col min="2575" max="2575" width="6.7109375" style="2" customWidth="1"/>
    <col min="2576" max="2576" width="7.28515625" style="2" customWidth="1"/>
    <col min="2577" max="2577" width="6.85546875" style="2" customWidth="1"/>
    <col min="2578" max="2578" width="7.140625" style="2" customWidth="1"/>
    <col min="2579" max="2579" width="20.28515625" style="2" customWidth="1"/>
    <col min="2580" max="2580" width="1" style="2" customWidth="1"/>
    <col min="2581" max="2584" width="7.140625" style="2" customWidth="1"/>
    <col min="2585" max="2585" width="14.5703125" style="2" customWidth="1"/>
    <col min="2586" max="2586" width="153.42578125" style="2" customWidth="1"/>
    <col min="2587" max="2587" width="25.28515625" style="2" customWidth="1"/>
    <col min="2588" max="2588" width="34.28515625" style="2" customWidth="1"/>
    <col min="2589" max="2816" width="11.42578125" style="2"/>
    <col min="2817" max="2817" width="24.5703125" style="2" customWidth="1"/>
    <col min="2818" max="2818" width="16.5703125" style="2" customWidth="1"/>
    <col min="2819" max="2819" width="13.28515625" style="2" customWidth="1"/>
    <col min="2820" max="2820" width="15.5703125" style="2" customWidth="1"/>
    <col min="2821" max="2821" width="5.42578125" style="2" customWidth="1"/>
    <col min="2822" max="2822" width="16.42578125" style="2" customWidth="1"/>
    <col min="2823" max="2823" width="18" style="2" customWidth="1"/>
    <col min="2824" max="2824" width="12.7109375" style="2" customWidth="1"/>
    <col min="2825" max="2825" width="15" style="2" customWidth="1"/>
    <col min="2826" max="2826" width="14.5703125" style="2" customWidth="1"/>
    <col min="2827" max="2827" width="13.85546875" style="2" customWidth="1"/>
    <col min="2828" max="2828" width="13.5703125" style="2" customWidth="1"/>
    <col min="2829" max="2829" width="11.28515625" style="2" customWidth="1"/>
    <col min="2830" max="2830" width="17.140625" style="2" customWidth="1"/>
    <col min="2831" max="2831" width="6.7109375" style="2" customWidth="1"/>
    <col min="2832" max="2832" width="7.28515625" style="2" customWidth="1"/>
    <col min="2833" max="2833" width="6.85546875" style="2" customWidth="1"/>
    <col min="2834" max="2834" width="7.140625" style="2" customWidth="1"/>
    <col min="2835" max="2835" width="20.28515625" style="2" customWidth="1"/>
    <col min="2836" max="2836" width="1" style="2" customWidth="1"/>
    <col min="2837" max="2840" width="7.140625" style="2" customWidth="1"/>
    <col min="2841" max="2841" width="14.5703125" style="2" customWidth="1"/>
    <col min="2842" max="2842" width="153.42578125" style="2" customWidth="1"/>
    <col min="2843" max="2843" width="25.28515625" style="2" customWidth="1"/>
    <col min="2844" max="2844" width="34.28515625" style="2" customWidth="1"/>
    <col min="2845" max="3072" width="11.42578125" style="2"/>
    <col min="3073" max="3073" width="24.5703125" style="2" customWidth="1"/>
    <col min="3074" max="3074" width="16.5703125" style="2" customWidth="1"/>
    <col min="3075" max="3075" width="13.28515625" style="2" customWidth="1"/>
    <col min="3076" max="3076" width="15.5703125" style="2" customWidth="1"/>
    <col min="3077" max="3077" width="5.42578125" style="2" customWidth="1"/>
    <col min="3078" max="3078" width="16.42578125" style="2" customWidth="1"/>
    <col min="3079" max="3079" width="18" style="2" customWidth="1"/>
    <col min="3080" max="3080" width="12.7109375" style="2" customWidth="1"/>
    <col min="3081" max="3081" width="15" style="2" customWidth="1"/>
    <col min="3082" max="3082" width="14.5703125" style="2" customWidth="1"/>
    <col min="3083" max="3083" width="13.85546875" style="2" customWidth="1"/>
    <col min="3084" max="3084" width="13.5703125" style="2" customWidth="1"/>
    <col min="3085" max="3085" width="11.28515625" style="2" customWidth="1"/>
    <col min="3086" max="3086" width="17.140625" style="2" customWidth="1"/>
    <col min="3087" max="3087" width="6.7109375" style="2" customWidth="1"/>
    <col min="3088" max="3088" width="7.28515625" style="2" customWidth="1"/>
    <col min="3089" max="3089" width="6.85546875" style="2" customWidth="1"/>
    <col min="3090" max="3090" width="7.140625" style="2" customWidth="1"/>
    <col min="3091" max="3091" width="20.28515625" style="2" customWidth="1"/>
    <col min="3092" max="3092" width="1" style="2" customWidth="1"/>
    <col min="3093" max="3096" width="7.140625" style="2" customWidth="1"/>
    <col min="3097" max="3097" width="14.5703125" style="2" customWidth="1"/>
    <col min="3098" max="3098" width="153.42578125" style="2" customWidth="1"/>
    <col min="3099" max="3099" width="25.28515625" style="2" customWidth="1"/>
    <col min="3100" max="3100" width="34.28515625" style="2" customWidth="1"/>
    <col min="3101" max="3328" width="11.42578125" style="2"/>
    <col min="3329" max="3329" width="24.5703125" style="2" customWidth="1"/>
    <col min="3330" max="3330" width="16.5703125" style="2" customWidth="1"/>
    <col min="3331" max="3331" width="13.28515625" style="2" customWidth="1"/>
    <col min="3332" max="3332" width="15.5703125" style="2" customWidth="1"/>
    <col min="3333" max="3333" width="5.42578125" style="2" customWidth="1"/>
    <col min="3334" max="3334" width="16.42578125" style="2" customWidth="1"/>
    <col min="3335" max="3335" width="18" style="2" customWidth="1"/>
    <col min="3336" max="3336" width="12.7109375" style="2" customWidth="1"/>
    <col min="3337" max="3337" width="15" style="2" customWidth="1"/>
    <col min="3338" max="3338" width="14.5703125" style="2" customWidth="1"/>
    <col min="3339" max="3339" width="13.85546875" style="2" customWidth="1"/>
    <col min="3340" max="3340" width="13.5703125" style="2" customWidth="1"/>
    <col min="3341" max="3341" width="11.28515625" style="2" customWidth="1"/>
    <col min="3342" max="3342" width="17.140625" style="2" customWidth="1"/>
    <col min="3343" max="3343" width="6.7109375" style="2" customWidth="1"/>
    <col min="3344" max="3344" width="7.28515625" style="2" customWidth="1"/>
    <col min="3345" max="3345" width="6.85546875" style="2" customWidth="1"/>
    <col min="3346" max="3346" width="7.140625" style="2" customWidth="1"/>
    <col min="3347" max="3347" width="20.28515625" style="2" customWidth="1"/>
    <col min="3348" max="3348" width="1" style="2" customWidth="1"/>
    <col min="3349" max="3352" width="7.140625" style="2" customWidth="1"/>
    <col min="3353" max="3353" width="14.5703125" style="2" customWidth="1"/>
    <col min="3354" max="3354" width="153.42578125" style="2" customWidth="1"/>
    <col min="3355" max="3355" width="25.28515625" style="2" customWidth="1"/>
    <col min="3356" max="3356" width="34.28515625" style="2" customWidth="1"/>
    <col min="3357" max="3584" width="11.42578125" style="2"/>
    <col min="3585" max="3585" width="24.5703125" style="2" customWidth="1"/>
    <col min="3586" max="3586" width="16.5703125" style="2" customWidth="1"/>
    <col min="3587" max="3587" width="13.28515625" style="2" customWidth="1"/>
    <col min="3588" max="3588" width="15.5703125" style="2" customWidth="1"/>
    <col min="3589" max="3589" width="5.42578125" style="2" customWidth="1"/>
    <col min="3590" max="3590" width="16.42578125" style="2" customWidth="1"/>
    <col min="3591" max="3591" width="18" style="2" customWidth="1"/>
    <col min="3592" max="3592" width="12.7109375" style="2" customWidth="1"/>
    <col min="3593" max="3593" width="15" style="2" customWidth="1"/>
    <col min="3594" max="3594" width="14.5703125" style="2" customWidth="1"/>
    <col min="3595" max="3595" width="13.85546875" style="2" customWidth="1"/>
    <col min="3596" max="3596" width="13.5703125" style="2" customWidth="1"/>
    <col min="3597" max="3597" width="11.28515625" style="2" customWidth="1"/>
    <col min="3598" max="3598" width="17.140625" style="2" customWidth="1"/>
    <col min="3599" max="3599" width="6.7109375" style="2" customWidth="1"/>
    <col min="3600" max="3600" width="7.28515625" style="2" customWidth="1"/>
    <col min="3601" max="3601" width="6.85546875" style="2" customWidth="1"/>
    <col min="3602" max="3602" width="7.140625" style="2" customWidth="1"/>
    <col min="3603" max="3603" width="20.28515625" style="2" customWidth="1"/>
    <col min="3604" max="3604" width="1" style="2" customWidth="1"/>
    <col min="3605" max="3608" width="7.140625" style="2" customWidth="1"/>
    <col min="3609" max="3609" width="14.5703125" style="2" customWidth="1"/>
    <col min="3610" max="3610" width="153.42578125" style="2" customWidth="1"/>
    <col min="3611" max="3611" width="25.28515625" style="2" customWidth="1"/>
    <col min="3612" max="3612" width="34.28515625" style="2" customWidth="1"/>
    <col min="3613" max="3840" width="11.42578125" style="2"/>
    <col min="3841" max="3841" width="24.5703125" style="2" customWidth="1"/>
    <col min="3842" max="3842" width="16.5703125" style="2" customWidth="1"/>
    <col min="3843" max="3843" width="13.28515625" style="2" customWidth="1"/>
    <col min="3844" max="3844" width="15.5703125" style="2" customWidth="1"/>
    <col min="3845" max="3845" width="5.42578125" style="2" customWidth="1"/>
    <col min="3846" max="3846" width="16.42578125" style="2" customWidth="1"/>
    <col min="3847" max="3847" width="18" style="2" customWidth="1"/>
    <col min="3848" max="3848" width="12.7109375" style="2" customWidth="1"/>
    <col min="3849" max="3849" width="15" style="2" customWidth="1"/>
    <col min="3850" max="3850" width="14.5703125" style="2" customWidth="1"/>
    <col min="3851" max="3851" width="13.85546875" style="2" customWidth="1"/>
    <col min="3852" max="3852" width="13.5703125" style="2" customWidth="1"/>
    <col min="3853" max="3853" width="11.28515625" style="2" customWidth="1"/>
    <col min="3854" max="3854" width="17.140625" style="2" customWidth="1"/>
    <col min="3855" max="3855" width="6.7109375" style="2" customWidth="1"/>
    <col min="3856" max="3856" width="7.28515625" style="2" customWidth="1"/>
    <col min="3857" max="3857" width="6.85546875" style="2" customWidth="1"/>
    <col min="3858" max="3858" width="7.140625" style="2" customWidth="1"/>
    <col min="3859" max="3859" width="20.28515625" style="2" customWidth="1"/>
    <col min="3860" max="3860" width="1" style="2" customWidth="1"/>
    <col min="3861" max="3864" width="7.140625" style="2" customWidth="1"/>
    <col min="3865" max="3865" width="14.5703125" style="2" customWidth="1"/>
    <col min="3866" max="3866" width="153.42578125" style="2" customWidth="1"/>
    <col min="3867" max="3867" width="25.28515625" style="2" customWidth="1"/>
    <col min="3868" max="3868" width="34.28515625" style="2" customWidth="1"/>
    <col min="3869" max="4096" width="11.42578125" style="2"/>
    <col min="4097" max="4097" width="24.5703125" style="2" customWidth="1"/>
    <col min="4098" max="4098" width="16.5703125" style="2" customWidth="1"/>
    <col min="4099" max="4099" width="13.28515625" style="2" customWidth="1"/>
    <col min="4100" max="4100" width="15.5703125" style="2" customWidth="1"/>
    <col min="4101" max="4101" width="5.42578125" style="2" customWidth="1"/>
    <col min="4102" max="4102" width="16.42578125" style="2" customWidth="1"/>
    <col min="4103" max="4103" width="18" style="2" customWidth="1"/>
    <col min="4104" max="4104" width="12.7109375" style="2" customWidth="1"/>
    <col min="4105" max="4105" width="15" style="2" customWidth="1"/>
    <col min="4106" max="4106" width="14.5703125" style="2" customWidth="1"/>
    <col min="4107" max="4107" width="13.85546875" style="2" customWidth="1"/>
    <col min="4108" max="4108" width="13.5703125" style="2" customWidth="1"/>
    <col min="4109" max="4109" width="11.28515625" style="2" customWidth="1"/>
    <col min="4110" max="4110" width="17.140625" style="2" customWidth="1"/>
    <col min="4111" max="4111" width="6.7109375" style="2" customWidth="1"/>
    <col min="4112" max="4112" width="7.28515625" style="2" customWidth="1"/>
    <col min="4113" max="4113" width="6.85546875" style="2" customWidth="1"/>
    <col min="4114" max="4114" width="7.140625" style="2" customWidth="1"/>
    <col min="4115" max="4115" width="20.28515625" style="2" customWidth="1"/>
    <col min="4116" max="4116" width="1" style="2" customWidth="1"/>
    <col min="4117" max="4120" width="7.140625" style="2" customWidth="1"/>
    <col min="4121" max="4121" width="14.5703125" style="2" customWidth="1"/>
    <col min="4122" max="4122" width="153.42578125" style="2" customWidth="1"/>
    <col min="4123" max="4123" width="25.28515625" style="2" customWidth="1"/>
    <col min="4124" max="4124" width="34.28515625" style="2" customWidth="1"/>
    <col min="4125" max="4352" width="11.42578125" style="2"/>
    <col min="4353" max="4353" width="24.5703125" style="2" customWidth="1"/>
    <col min="4354" max="4354" width="16.5703125" style="2" customWidth="1"/>
    <col min="4355" max="4355" width="13.28515625" style="2" customWidth="1"/>
    <col min="4356" max="4356" width="15.5703125" style="2" customWidth="1"/>
    <col min="4357" max="4357" width="5.42578125" style="2" customWidth="1"/>
    <col min="4358" max="4358" width="16.42578125" style="2" customWidth="1"/>
    <col min="4359" max="4359" width="18" style="2" customWidth="1"/>
    <col min="4360" max="4360" width="12.7109375" style="2" customWidth="1"/>
    <col min="4361" max="4361" width="15" style="2" customWidth="1"/>
    <col min="4362" max="4362" width="14.5703125" style="2" customWidth="1"/>
    <col min="4363" max="4363" width="13.85546875" style="2" customWidth="1"/>
    <col min="4364" max="4364" width="13.5703125" style="2" customWidth="1"/>
    <col min="4365" max="4365" width="11.28515625" style="2" customWidth="1"/>
    <col min="4366" max="4366" width="17.140625" style="2" customWidth="1"/>
    <col min="4367" max="4367" width="6.7109375" style="2" customWidth="1"/>
    <col min="4368" max="4368" width="7.28515625" style="2" customWidth="1"/>
    <col min="4369" max="4369" width="6.85546875" style="2" customWidth="1"/>
    <col min="4370" max="4370" width="7.140625" style="2" customWidth="1"/>
    <col min="4371" max="4371" width="20.28515625" style="2" customWidth="1"/>
    <col min="4372" max="4372" width="1" style="2" customWidth="1"/>
    <col min="4373" max="4376" width="7.140625" style="2" customWidth="1"/>
    <col min="4377" max="4377" width="14.5703125" style="2" customWidth="1"/>
    <col min="4378" max="4378" width="153.42578125" style="2" customWidth="1"/>
    <col min="4379" max="4379" width="25.28515625" style="2" customWidth="1"/>
    <col min="4380" max="4380" width="34.28515625" style="2" customWidth="1"/>
    <col min="4381" max="4608" width="11.42578125" style="2"/>
    <col min="4609" max="4609" width="24.5703125" style="2" customWidth="1"/>
    <col min="4610" max="4610" width="16.5703125" style="2" customWidth="1"/>
    <col min="4611" max="4611" width="13.28515625" style="2" customWidth="1"/>
    <col min="4612" max="4612" width="15.5703125" style="2" customWidth="1"/>
    <col min="4613" max="4613" width="5.42578125" style="2" customWidth="1"/>
    <col min="4614" max="4614" width="16.42578125" style="2" customWidth="1"/>
    <col min="4615" max="4615" width="18" style="2" customWidth="1"/>
    <col min="4616" max="4616" width="12.7109375" style="2" customWidth="1"/>
    <col min="4617" max="4617" width="15" style="2" customWidth="1"/>
    <col min="4618" max="4618" width="14.5703125" style="2" customWidth="1"/>
    <col min="4619" max="4619" width="13.85546875" style="2" customWidth="1"/>
    <col min="4620" max="4620" width="13.5703125" style="2" customWidth="1"/>
    <col min="4621" max="4621" width="11.28515625" style="2" customWidth="1"/>
    <col min="4622" max="4622" width="17.140625" style="2" customWidth="1"/>
    <col min="4623" max="4623" width="6.7109375" style="2" customWidth="1"/>
    <col min="4624" max="4624" width="7.28515625" style="2" customWidth="1"/>
    <col min="4625" max="4625" width="6.85546875" style="2" customWidth="1"/>
    <col min="4626" max="4626" width="7.140625" style="2" customWidth="1"/>
    <col min="4627" max="4627" width="20.28515625" style="2" customWidth="1"/>
    <col min="4628" max="4628" width="1" style="2" customWidth="1"/>
    <col min="4629" max="4632" width="7.140625" style="2" customWidth="1"/>
    <col min="4633" max="4633" width="14.5703125" style="2" customWidth="1"/>
    <col min="4634" max="4634" width="153.42578125" style="2" customWidth="1"/>
    <col min="4635" max="4635" width="25.28515625" style="2" customWidth="1"/>
    <col min="4636" max="4636" width="34.28515625" style="2" customWidth="1"/>
    <col min="4637" max="4864" width="11.42578125" style="2"/>
    <col min="4865" max="4865" width="24.5703125" style="2" customWidth="1"/>
    <col min="4866" max="4866" width="16.5703125" style="2" customWidth="1"/>
    <col min="4867" max="4867" width="13.28515625" style="2" customWidth="1"/>
    <col min="4868" max="4868" width="15.5703125" style="2" customWidth="1"/>
    <col min="4869" max="4869" width="5.42578125" style="2" customWidth="1"/>
    <col min="4870" max="4870" width="16.42578125" style="2" customWidth="1"/>
    <col min="4871" max="4871" width="18" style="2" customWidth="1"/>
    <col min="4872" max="4872" width="12.7109375" style="2" customWidth="1"/>
    <col min="4873" max="4873" width="15" style="2" customWidth="1"/>
    <col min="4874" max="4874" width="14.5703125" style="2" customWidth="1"/>
    <col min="4875" max="4875" width="13.85546875" style="2" customWidth="1"/>
    <col min="4876" max="4876" width="13.5703125" style="2" customWidth="1"/>
    <col min="4877" max="4877" width="11.28515625" style="2" customWidth="1"/>
    <col min="4878" max="4878" width="17.140625" style="2" customWidth="1"/>
    <col min="4879" max="4879" width="6.7109375" style="2" customWidth="1"/>
    <col min="4880" max="4880" width="7.28515625" style="2" customWidth="1"/>
    <col min="4881" max="4881" width="6.85546875" style="2" customWidth="1"/>
    <col min="4882" max="4882" width="7.140625" style="2" customWidth="1"/>
    <col min="4883" max="4883" width="20.28515625" style="2" customWidth="1"/>
    <col min="4884" max="4884" width="1" style="2" customWidth="1"/>
    <col min="4885" max="4888" width="7.140625" style="2" customWidth="1"/>
    <col min="4889" max="4889" width="14.5703125" style="2" customWidth="1"/>
    <col min="4890" max="4890" width="153.42578125" style="2" customWidth="1"/>
    <col min="4891" max="4891" width="25.28515625" style="2" customWidth="1"/>
    <col min="4892" max="4892" width="34.28515625" style="2" customWidth="1"/>
    <col min="4893" max="5120" width="11.42578125" style="2"/>
    <col min="5121" max="5121" width="24.5703125" style="2" customWidth="1"/>
    <col min="5122" max="5122" width="16.5703125" style="2" customWidth="1"/>
    <col min="5123" max="5123" width="13.28515625" style="2" customWidth="1"/>
    <col min="5124" max="5124" width="15.5703125" style="2" customWidth="1"/>
    <col min="5125" max="5125" width="5.42578125" style="2" customWidth="1"/>
    <col min="5126" max="5126" width="16.42578125" style="2" customWidth="1"/>
    <col min="5127" max="5127" width="18" style="2" customWidth="1"/>
    <col min="5128" max="5128" width="12.7109375" style="2" customWidth="1"/>
    <col min="5129" max="5129" width="15" style="2" customWidth="1"/>
    <col min="5130" max="5130" width="14.5703125" style="2" customWidth="1"/>
    <col min="5131" max="5131" width="13.85546875" style="2" customWidth="1"/>
    <col min="5132" max="5132" width="13.5703125" style="2" customWidth="1"/>
    <col min="5133" max="5133" width="11.28515625" style="2" customWidth="1"/>
    <col min="5134" max="5134" width="17.140625" style="2" customWidth="1"/>
    <col min="5135" max="5135" width="6.7109375" style="2" customWidth="1"/>
    <col min="5136" max="5136" width="7.28515625" style="2" customWidth="1"/>
    <col min="5137" max="5137" width="6.85546875" style="2" customWidth="1"/>
    <col min="5138" max="5138" width="7.140625" style="2" customWidth="1"/>
    <col min="5139" max="5139" width="20.28515625" style="2" customWidth="1"/>
    <col min="5140" max="5140" width="1" style="2" customWidth="1"/>
    <col min="5141" max="5144" width="7.140625" style="2" customWidth="1"/>
    <col min="5145" max="5145" width="14.5703125" style="2" customWidth="1"/>
    <col min="5146" max="5146" width="153.42578125" style="2" customWidth="1"/>
    <col min="5147" max="5147" width="25.28515625" style="2" customWidth="1"/>
    <col min="5148" max="5148" width="34.28515625" style="2" customWidth="1"/>
    <col min="5149" max="5376" width="11.42578125" style="2"/>
    <col min="5377" max="5377" width="24.5703125" style="2" customWidth="1"/>
    <col min="5378" max="5378" width="16.5703125" style="2" customWidth="1"/>
    <col min="5379" max="5379" width="13.28515625" style="2" customWidth="1"/>
    <col min="5380" max="5380" width="15.5703125" style="2" customWidth="1"/>
    <col min="5381" max="5381" width="5.42578125" style="2" customWidth="1"/>
    <col min="5382" max="5382" width="16.42578125" style="2" customWidth="1"/>
    <col min="5383" max="5383" width="18" style="2" customWidth="1"/>
    <col min="5384" max="5384" width="12.7109375" style="2" customWidth="1"/>
    <col min="5385" max="5385" width="15" style="2" customWidth="1"/>
    <col min="5386" max="5386" width="14.5703125" style="2" customWidth="1"/>
    <col min="5387" max="5387" width="13.85546875" style="2" customWidth="1"/>
    <col min="5388" max="5388" width="13.5703125" style="2" customWidth="1"/>
    <col min="5389" max="5389" width="11.28515625" style="2" customWidth="1"/>
    <col min="5390" max="5390" width="17.140625" style="2" customWidth="1"/>
    <col min="5391" max="5391" width="6.7109375" style="2" customWidth="1"/>
    <col min="5392" max="5392" width="7.28515625" style="2" customWidth="1"/>
    <col min="5393" max="5393" width="6.85546875" style="2" customWidth="1"/>
    <col min="5394" max="5394" width="7.140625" style="2" customWidth="1"/>
    <col min="5395" max="5395" width="20.28515625" style="2" customWidth="1"/>
    <col min="5396" max="5396" width="1" style="2" customWidth="1"/>
    <col min="5397" max="5400" width="7.140625" style="2" customWidth="1"/>
    <col min="5401" max="5401" width="14.5703125" style="2" customWidth="1"/>
    <col min="5402" max="5402" width="153.42578125" style="2" customWidth="1"/>
    <col min="5403" max="5403" width="25.28515625" style="2" customWidth="1"/>
    <col min="5404" max="5404" width="34.28515625" style="2" customWidth="1"/>
    <col min="5405" max="5632" width="11.42578125" style="2"/>
    <col min="5633" max="5633" width="24.5703125" style="2" customWidth="1"/>
    <col min="5634" max="5634" width="16.5703125" style="2" customWidth="1"/>
    <col min="5635" max="5635" width="13.28515625" style="2" customWidth="1"/>
    <col min="5636" max="5636" width="15.5703125" style="2" customWidth="1"/>
    <col min="5637" max="5637" width="5.42578125" style="2" customWidth="1"/>
    <col min="5638" max="5638" width="16.42578125" style="2" customWidth="1"/>
    <col min="5639" max="5639" width="18" style="2" customWidth="1"/>
    <col min="5640" max="5640" width="12.7109375" style="2" customWidth="1"/>
    <col min="5641" max="5641" width="15" style="2" customWidth="1"/>
    <col min="5642" max="5642" width="14.5703125" style="2" customWidth="1"/>
    <col min="5643" max="5643" width="13.85546875" style="2" customWidth="1"/>
    <col min="5644" max="5644" width="13.5703125" style="2" customWidth="1"/>
    <col min="5645" max="5645" width="11.28515625" style="2" customWidth="1"/>
    <col min="5646" max="5646" width="17.140625" style="2" customWidth="1"/>
    <col min="5647" max="5647" width="6.7109375" style="2" customWidth="1"/>
    <col min="5648" max="5648" width="7.28515625" style="2" customWidth="1"/>
    <col min="5649" max="5649" width="6.85546875" style="2" customWidth="1"/>
    <col min="5650" max="5650" width="7.140625" style="2" customWidth="1"/>
    <col min="5651" max="5651" width="20.28515625" style="2" customWidth="1"/>
    <col min="5652" max="5652" width="1" style="2" customWidth="1"/>
    <col min="5653" max="5656" width="7.140625" style="2" customWidth="1"/>
    <col min="5657" max="5657" width="14.5703125" style="2" customWidth="1"/>
    <col min="5658" max="5658" width="153.42578125" style="2" customWidth="1"/>
    <col min="5659" max="5659" width="25.28515625" style="2" customWidth="1"/>
    <col min="5660" max="5660" width="34.28515625" style="2" customWidth="1"/>
    <col min="5661" max="5888" width="11.42578125" style="2"/>
    <col min="5889" max="5889" width="24.5703125" style="2" customWidth="1"/>
    <col min="5890" max="5890" width="16.5703125" style="2" customWidth="1"/>
    <col min="5891" max="5891" width="13.28515625" style="2" customWidth="1"/>
    <col min="5892" max="5892" width="15.5703125" style="2" customWidth="1"/>
    <col min="5893" max="5893" width="5.42578125" style="2" customWidth="1"/>
    <col min="5894" max="5894" width="16.42578125" style="2" customWidth="1"/>
    <col min="5895" max="5895" width="18" style="2" customWidth="1"/>
    <col min="5896" max="5896" width="12.7109375" style="2" customWidth="1"/>
    <col min="5897" max="5897" width="15" style="2" customWidth="1"/>
    <col min="5898" max="5898" width="14.5703125" style="2" customWidth="1"/>
    <col min="5899" max="5899" width="13.85546875" style="2" customWidth="1"/>
    <col min="5900" max="5900" width="13.5703125" style="2" customWidth="1"/>
    <col min="5901" max="5901" width="11.28515625" style="2" customWidth="1"/>
    <col min="5902" max="5902" width="17.140625" style="2" customWidth="1"/>
    <col min="5903" max="5903" width="6.7109375" style="2" customWidth="1"/>
    <col min="5904" max="5904" width="7.28515625" style="2" customWidth="1"/>
    <col min="5905" max="5905" width="6.85546875" style="2" customWidth="1"/>
    <col min="5906" max="5906" width="7.140625" style="2" customWidth="1"/>
    <col min="5907" max="5907" width="20.28515625" style="2" customWidth="1"/>
    <col min="5908" max="5908" width="1" style="2" customWidth="1"/>
    <col min="5909" max="5912" width="7.140625" style="2" customWidth="1"/>
    <col min="5913" max="5913" width="14.5703125" style="2" customWidth="1"/>
    <col min="5914" max="5914" width="153.42578125" style="2" customWidth="1"/>
    <col min="5915" max="5915" width="25.28515625" style="2" customWidth="1"/>
    <col min="5916" max="5916" width="34.28515625" style="2" customWidth="1"/>
    <col min="5917" max="6144" width="11.42578125" style="2"/>
    <col min="6145" max="6145" width="24.5703125" style="2" customWidth="1"/>
    <col min="6146" max="6146" width="16.5703125" style="2" customWidth="1"/>
    <col min="6147" max="6147" width="13.28515625" style="2" customWidth="1"/>
    <col min="6148" max="6148" width="15.5703125" style="2" customWidth="1"/>
    <col min="6149" max="6149" width="5.42578125" style="2" customWidth="1"/>
    <col min="6150" max="6150" width="16.42578125" style="2" customWidth="1"/>
    <col min="6151" max="6151" width="18" style="2" customWidth="1"/>
    <col min="6152" max="6152" width="12.7109375" style="2" customWidth="1"/>
    <col min="6153" max="6153" width="15" style="2" customWidth="1"/>
    <col min="6154" max="6154" width="14.5703125" style="2" customWidth="1"/>
    <col min="6155" max="6155" width="13.85546875" style="2" customWidth="1"/>
    <col min="6156" max="6156" width="13.5703125" style="2" customWidth="1"/>
    <col min="6157" max="6157" width="11.28515625" style="2" customWidth="1"/>
    <col min="6158" max="6158" width="17.140625" style="2" customWidth="1"/>
    <col min="6159" max="6159" width="6.7109375" style="2" customWidth="1"/>
    <col min="6160" max="6160" width="7.28515625" style="2" customWidth="1"/>
    <col min="6161" max="6161" width="6.85546875" style="2" customWidth="1"/>
    <col min="6162" max="6162" width="7.140625" style="2" customWidth="1"/>
    <col min="6163" max="6163" width="20.28515625" style="2" customWidth="1"/>
    <col min="6164" max="6164" width="1" style="2" customWidth="1"/>
    <col min="6165" max="6168" width="7.140625" style="2" customWidth="1"/>
    <col min="6169" max="6169" width="14.5703125" style="2" customWidth="1"/>
    <col min="6170" max="6170" width="153.42578125" style="2" customWidth="1"/>
    <col min="6171" max="6171" width="25.28515625" style="2" customWidth="1"/>
    <col min="6172" max="6172" width="34.28515625" style="2" customWidth="1"/>
    <col min="6173" max="6400" width="11.42578125" style="2"/>
    <col min="6401" max="6401" width="24.5703125" style="2" customWidth="1"/>
    <col min="6402" max="6402" width="16.5703125" style="2" customWidth="1"/>
    <col min="6403" max="6403" width="13.28515625" style="2" customWidth="1"/>
    <col min="6404" max="6404" width="15.5703125" style="2" customWidth="1"/>
    <col min="6405" max="6405" width="5.42578125" style="2" customWidth="1"/>
    <col min="6406" max="6406" width="16.42578125" style="2" customWidth="1"/>
    <col min="6407" max="6407" width="18" style="2" customWidth="1"/>
    <col min="6408" max="6408" width="12.7109375" style="2" customWidth="1"/>
    <col min="6409" max="6409" width="15" style="2" customWidth="1"/>
    <col min="6410" max="6410" width="14.5703125" style="2" customWidth="1"/>
    <col min="6411" max="6411" width="13.85546875" style="2" customWidth="1"/>
    <col min="6412" max="6412" width="13.5703125" style="2" customWidth="1"/>
    <col min="6413" max="6413" width="11.28515625" style="2" customWidth="1"/>
    <col min="6414" max="6414" width="17.140625" style="2" customWidth="1"/>
    <col min="6415" max="6415" width="6.7109375" style="2" customWidth="1"/>
    <col min="6416" max="6416" width="7.28515625" style="2" customWidth="1"/>
    <col min="6417" max="6417" width="6.85546875" style="2" customWidth="1"/>
    <col min="6418" max="6418" width="7.140625" style="2" customWidth="1"/>
    <col min="6419" max="6419" width="20.28515625" style="2" customWidth="1"/>
    <col min="6420" max="6420" width="1" style="2" customWidth="1"/>
    <col min="6421" max="6424" width="7.140625" style="2" customWidth="1"/>
    <col min="6425" max="6425" width="14.5703125" style="2" customWidth="1"/>
    <col min="6426" max="6426" width="153.42578125" style="2" customWidth="1"/>
    <col min="6427" max="6427" width="25.28515625" style="2" customWidth="1"/>
    <col min="6428" max="6428" width="34.28515625" style="2" customWidth="1"/>
    <col min="6429" max="6656" width="11.42578125" style="2"/>
    <col min="6657" max="6657" width="24.5703125" style="2" customWidth="1"/>
    <col min="6658" max="6658" width="16.5703125" style="2" customWidth="1"/>
    <col min="6659" max="6659" width="13.28515625" style="2" customWidth="1"/>
    <col min="6660" max="6660" width="15.5703125" style="2" customWidth="1"/>
    <col min="6661" max="6661" width="5.42578125" style="2" customWidth="1"/>
    <col min="6662" max="6662" width="16.42578125" style="2" customWidth="1"/>
    <col min="6663" max="6663" width="18" style="2" customWidth="1"/>
    <col min="6664" max="6664" width="12.7109375" style="2" customWidth="1"/>
    <col min="6665" max="6665" width="15" style="2" customWidth="1"/>
    <col min="6666" max="6666" width="14.5703125" style="2" customWidth="1"/>
    <col min="6667" max="6667" width="13.85546875" style="2" customWidth="1"/>
    <col min="6668" max="6668" width="13.5703125" style="2" customWidth="1"/>
    <col min="6669" max="6669" width="11.28515625" style="2" customWidth="1"/>
    <col min="6670" max="6670" width="17.140625" style="2" customWidth="1"/>
    <col min="6671" max="6671" width="6.7109375" style="2" customWidth="1"/>
    <col min="6672" max="6672" width="7.28515625" style="2" customWidth="1"/>
    <col min="6673" max="6673" width="6.85546875" style="2" customWidth="1"/>
    <col min="6674" max="6674" width="7.140625" style="2" customWidth="1"/>
    <col min="6675" max="6675" width="20.28515625" style="2" customWidth="1"/>
    <col min="6676" max="6676" width="1" style="2" customWidth="1"/>
    <col min="6677" max="6680" width="7.140625" style="2" customWidth="1"/>
    <col min="6681" max="6681" width="14.5703125" style="2" customWidth="1"/>
    <col min="6682" max="6682" width="153.42578125" style="2" customWidth="1"/>
    <col min="6683" max="6683" width="25.28515625" style="2" customWidth="1"/>
    <col min="6684" max="6684" width="34.28515625" style="2" customWidth="1"/>
    <col min="6685" max="6912" width="11.42578125" style="2"/>
    <col min="6913" max="6913" width="24.5703125" style="2" customWidth="1"/>
    <col min="6914" max="6914" width="16.5703125" style="2" customWidth="1"/>
    <col min="6915" max="6915" width="13.28515625" style="2" customWidth="1"/>
    <col min="6916" max="6916" width="15.5703125" style="2" customWidth="1"/>
    <col min="6917" max="6917" width="5.42578125" style="2" customWidth="1"/>
    <col min="6918" max="6918" width="16.42578125" style="2" customWidth="1"/>
    <col min="6919" max="6919" width="18" style="2" customWidth="1"/>
    <col min="6920" max="6920" width="12.7109375" style="2" customWidth="1"/>
    <col min="6921" max="6921" width="15" style="2" customWidth="1"/>
    <col min="6922" max="6922" width="14.5703125" style="2" customWidth="1"/>
    <col min="6923" max="6923" width="13.85546875" style="2" customWidth="1"/>
    <col min="6924" max="6924" width="13.5703125" style="2" customWidth="1"/>
    <col min="6925" max="6925" width="11.28515625" style="2" customWidth="1"/>
    <col min="6926" max="6926" width="17.140625" style="2" customWidth="1"/>
    <col min="6927" max="6927" width="6.7109375" style="2" customWidth="1"/>
    <col min="6928" max="6928" width="7.28515625" style="2" customWidth="1"/>
    <col min="6929" max="6929" width="6.85546875" style="2" customWidth="1"/>
    <col min="6930" max="6930" width="7.140625" style="2" customWidth="1"/>
    <col min="6931" max="6931" width="20.28515625" style="2" customWidth="1"/>
    <col min="6932" max="6932" width="1" style="2" customWidth="1"/>
    <col min="6933" max="6936" width="7.140625" style="2" customWidth="1"/>
    <col min="6937" max="6937" width="14.5703125" style="2" customWidth="1"/>
    <col min="6938" max="6938" width="153.42578125" style="2" customWidth="1"/>
    <col min="6939" max="6939" width="25.28515625" style="2" customWidth="1"/>
    <col min="6940" max="6940" width="34.28515625" style="2" customWidth="1"/>
    <col min="6941" max="7168" width="11.42578125" style="2"/>
    <col min="7169" max="7169" width="24.5703125" style="2" customWidth="1"/>
    <col min="7170" max="7170" width="16.5703125" style="2" customWidth="1"/>
    <col min="7171" max="7171" width="13.28515625" style="2" customWidth="1"/>
    <col min="7172" max="7172" width="15.5703125" style="2" customWidth="1"/>
    <col min="7173" max="7173" width="5.42578125" style="2" customWidth="1"/>
    <col min="7174" max="7174" width="16.42578125" style="2" customWidth="1"/>
    <col min="7175" max="7175" width="18" style="2" customWidth="1"/>
    <col min="7176" max="7176" width="12.7109375" style="2" customWidth="1"/>
    <col min="7177" max="7177" width="15" style="2" customWidth="1"/>
    <col min="7178" max="7178" width="14.5703125" style="2" customWidth="1"/>
    <col min="7179" max="7179" width="13.85546875" style="2" customWidth="1"/>
    <col min="7180" max="7180" width="13.5703125" style="2" customWidth="1"/>
    <col min="7181" max="7181" width="11.28515625" style="2" customWidth="1"/>
    <col min="7182" max="7182" width="17.140625" style="2" customWidth="1"/>
    <col min="7183" max="7183" width="6.7109375" style="2" customWidth="1"/>
    <col min="7184" max="7184" width="7.28515625" style="2" customWidth="1"/>
    <col min="7185" max="7185" width="6.85546875" style="2" customWidth="1"/>
    <col min="7186" max="7186" width="7.140625" style="2" customWidth="1"/>
    <col min="7187" max="7187" width="20.28515625" style="2" customWidth="1"/>
    <col min="7188" max="7188" width="1" style="2" customWidth="1"/>
    <col min="7189" max="7192" width="7.140625" style="2" customWidth="1"/>
    <col min="7193" max="7193" width="14.5703125" style="2" customWidth="1"/>
    <col min="7194" max="7194" width="153.42578125" style="2" customWidth="1"/>
    <col min="7195" max="7195" width="25.28515625" style="2" customWidth="1"/>
    <col min="7196" max="7196" width="34.28515625" style="2" customWidth="1"/>
    <col min="7197" max="7424" width="11.42578125" style="2"/>
    <col min="7425" max="7425" width="24.5703125" style="2" customWidth="1"/>
    <col min="7426" max="7426" width="16.5703125" style="2" customWidth="1"/>
    <col min="7427" max="7427" width="13.28515625" style="2" customWidth="1"/>
    <col min="7428" max="7428" width="15.5703125" style="2" customWidth="1"/>
    <col min="7429" max="7429" width="5.42578125" style="2" customWidth="1"/>
    <col min="7430" max="7430" width="16.42578125" style="2" customWidth="1"/>
    <col min="7431" max="7431" width="18" style="2" customWidth="1"/>
    <col min="7432" max="7432" width="12.7109375" style="2" customWidth="1"/>
    <col min="7433" max="7433" width="15" style="2" customWidth="1"/>
    <col min="7434" max="7434" width="14.5703125" style="2" customWidth="1"/>
    <col min="7435" max="7435" width="13.85546875" style="2" customWidth="1"/>
    <col min="7436" max="7436" width="13.5703125" style="2" customWidth="1"/>
    <col min="7437" max="7437" width="11.28515625" style="2" customWidth="1"/>
    <col min="7438" max="7438" width="17.140625" style="2" customWidth="1"/>
    <col min="7439" max="7439" width="6.7109375" style="2" customWidth="1"/>
    <col min="7440" max="7440" width="7.28515625" style="2" customWidth="1"/>
    <col min="7441" max="7441" width="6.85546875" style="2" customWidth="1"/>
    <col min="7442" max="7442" width="7.140625" style="2" customWidth="1"/>
    <col min="7443" max="7443" width="20.28515625" style="2" customWidth="1"/>
    <col min="7444" max="7444" width="1" style="2" customWidth="1"/>
    <col min="7445" max="7448" width="7.140625" style="2" customWidth="1"/>
    <col min="7449" max="7449" width="14.5703125" style="2" customWidth="1"/>
    <col min="7450" max="7450" width="153.42578125" style="2" customWidth="1"/>
    <col min="7451" max="7451" width="25.28515625" style="2" customWidth="1"/>
    <col min="7452" max="7452" width="34.28515625" style="2" customWidth="1"/>
    <col min="7453" max="7680" width="11.42578125" style="2"/>
    <col min="7681" max="7681" width="24.5703125" style="2" customWidth="1"/>
    <col min="7682" max="7682" width="16.5703125" style="2" customWidth="1"/>
    <col min="7683" max="7683" width="13.28515625" style="2" customWidth="1"/>
    <col min="7684" max="7684" width="15.5703125" style="2" customWidth="1"/>
    <col min="7685" max="7685" width="5.42578125" style="2" customWidth="1"/>
    <col min="7686" max="7686" width="16.42578125" style="2" customWidth="1"/>
    <col min="7687" max="7687" width="18" style="2" customWidth="1"/>
    <col min="7688" max="7688" width="12.7109375" style="2" customWidth="1"/>
    <col min="7689" max="7689" width="15" style="2" customWidth="1"/>
    <col min="7690" max="7690" width="14.5703125" style="2" customWidth="1"/>
    <col min="7691" max="7691" width="13.85546875" style="2" customWidth="1"/>
    <col min="7692" max="7692" width="13.5703125" style="2" customWidth="1"/>
    <col min="7693" max="7693" width="11.28515625" style="2" customWidth="1"/>
    <col min="7694" max="7694" width="17.140625" style="2" customWidth="1"/>
    <col min="7695" max="7695" width="6.7109375" style="2" customWidth="1"/>
    <col min="7696" max="7696" width="7.28515625" style="2" customWidth="1"/>
    <col min="7697" max="7697" width="6.85546875" style="2" customWidth="1"/>
    <col min="7698" max="7698" width="7.140625" style="2" customWidth="1"/>
    <col min="7699" max="7699" width="20.28515625" style="2" customWidth="1"/>
    <col min="7700" max="7700" width="1" style="2" customWidth="1"/>
    <col min="7701" max="7704" width="7.140625" style="2" customWidth="1"/>
    <col min="7705" max="7705" width="14.5703125" style="2" customWidth="1"/>
    <col min="7706" max="7706" width="153.42578125" style="2" customWidth="1"/>
    <col min="7707" max="7707" width="25.28515625" style="2" customWidth="1"/>
    <col min="7708" max="7708" width="34.28515625" style="2" customWidth="1"/>
    <col min="7709" max="7936" width="11.42578125" style="2"/>
    <col min="7937" max="7937" width="24.5703125" style="2" customWidth="1"/>
    <col min="7938" max="7938" width="16.5703125" style="2" customWidth="1"/>
    <col min="7939" max="7939" width="13.28515625" style="2" customWidth="1"/>
    <col min="7940" max="7940" width="15.5703125" style="2" customWidth="1"/>
    <col min="7941" max="7941" width="5.42578125" style="2" customWidth="1"/>
    <col min="7942" max="7942" width="16.42578125" style="2" customWidth="1"/>
    <col min="7943" max="7943" width="18" style="2" customWidth="1"/>
    <col min="7944" max="7944" width="12.7109375" style="2" customWidth="1"/>
    <col min="7945" max="7945" width="15" style="2" customWidth="1"/>
    <col min="7946" max="7946" width="14.5703125" style="2" customWidth="1"/>
    <col min="7947" max="7947" width="13.85546875" style="2" customWidth="1"/>
    <col min="7948" max="7948" width="13.5703125" style="2" customWidth="1"/>
    <col min="7949" max="7949" width="11.28515625" style="2" customWidth="1"/>
    <col min="7950" max="7950" width="17.140625" style="2" customWidth="1"/>
    <col min="7951" max="7951" width="6.7109375" style="2" customWidth="1"/>
    <col min="7952" max="7952" width="7.28515625" style="2" customWidth="1"/>
    <col min="7953" max="7953" width="6.85546875" style="2" customWidth="1"/>
    <col min="7954" max="7954" width="7.140625" style="2" customWidth="1"/>
    <col min="7955" max="7955" width="20.28515625" style="2" customWidth="1"/>
    <col min="7956" max="7956" width="1" style="2" customWidth="1"/>
    <col min="7957" max="7960" width="7.140625" style="2" customWidth="1"/>
    <col min="7961" max="7961" width="14.5703125" style="2" customWidth="1"/>
    <col min="7962" max="7962" width="153.42578125" style="2" customWidth="1"/>
    <col min="7963" max="7963" width="25.28515625" style="2" customWidth="1"/>
    <col min="7964" max="7964" width="34.28515625" style="2" customWidth="1"/>
    <col min="7965" max="8192" width="11.42578125" style="2"/>
    <col min="8193" max="8193" width="24.5703125" style="2" customWidth="1"/>
    <col min="8194" max="8194" width="16.5703125" style="2" customWidth="1"/>
    <col min="8195" max="8195" width="13.28515625" style="2" customWidth="1"/>
    <col min="8196" max="8196" width="15.5703125" style="2" customWidth="1"/>
    <col min="8197" max="8197" width="5.42578125" style="2" customWidth="1"/>
    <col min="8198" max="8198" width="16.42578125" style="2" customWidth="1"/>
    <col min="8199" max="8199" width="18" style="2" customWidth="1"/>
    <col min="8200" max="8200" width="12.7109375" style="2" customWidth="1"/>
    <col min="8201" max="8201" width="15" style="2" customWidth="1"/>
    <col min="8202" max="8202" width="14.5703125" style="2" customWidth="1"/>
    <col min="8203" max="8203" width="13.85546875" style="2" customWidth="1"/>
    <col min="8204" max="8204" width="13.5703125" style="2" customWidth="1"/>
    <col min="8205" max="8205" width="11.28515625" style="2" customWidth="1"/>
    <col min="8206" max="8206" width="17.140625" style="2" customWidth="1"/>
    <col min="8207" max="8207" width="6.7109375" style="2" customWidth="1"/>
    <col min="8208" max="8208" width="7.28515625" style="2" customWidth="1"/>
    <col min="8209" max="8209" width="6.85546875" style="2" customWidth="1"/>
    <col min="8210" max="8210" width="7.140625" style="2" customWidth="1"/>
    <col min="8211" max="8211" width="20.28515625" style="2" customWidth="1"/>
    <col min="8212" max="8212" width="1" style="2" customWidth="1"/>
    <col min="8213" max="8216" width="7.140625" style="2" customWidth="1"/>
    <col min="8217" max="8217" width="14.5703125" style="2" customWidth="1"/>
    <col min="8218" max="8218" width="153.42578125" style="2" customWidth="1"/>
    <col min="8219" max="8219" width="25.28515625" style="2" customWidth="1"/>
    <col min="8220" max="8220" width="34.28515625" style="2" customWidth="1"/>
    <col min="8221" max="8448" width="11.42578125" style="2"/>
    <col min="8449" max="8449" width="24.5703125" style="2" customWidth="1"/>
    <col min="8450" max="8450" width="16.5703125" style="2" customWidth="1"/>
    <col min="8451" max="8451" width="13.28515625" style="2" customWidth="1"/>
    <col min="8452" max="8452" width="15.5703125" style="2" customWidth="1"/>
    <col min="8453" max="8453" width="5.42578125" style="2" customWidth="1"/>
    <col min="8454" max="8454" width="16.42578125" style="2" customWidth="1"/>
    <col min="8455" max="8455" width="18" style="2" customWidth="1"/>
    <col min="8456" max="8456" width="12.7109375" style="2" customWidth="1"/>
    <col min="8457" max="8457" width="15" style="2" customWidth="1"/>
    <col min="8458" max="8458" width="14.5703125" style="2" customWidth="1"/>
    <col min="8459" max="8459" width="13.85546875" style="2" customWidth="1"/>
    <col min="8460" max="8460" width="13.5703125" style="2" customWidth="1"/>
    <col min="8461" max="8461" width="11.28515625" style="2" customWidth="1"/>
    <col min="8462" max="8462" width="17.140625" style="2" customWidth="1"/>
    <col min="8463" max="8463" width="6.7109375" style="2" customWidth="1"/>
    <col min="8464" max="8464" width="7.28515625" style="2" customWidth="1"/>
    <col min="8465" max="8465" width="6.85546875" style="2" customWidth="1"/>
    <col min="8466" max="8466" width="7.140625" style="2" customWidth="1"/>
    <col min="8467" max="8467" width="20.28515625" style="2" customWidth="1"/>
    <col min="8468" max="8468" width="1" style="2" customWidth="1"/>
    <col min="8469" max="8472" width="7.140625" style="2" customWidth="1"/>
    <col min="8473" max="8473" width="14.5703125" style="2" customWidth="1"/>
    <col min="8474" max="8474" width="153.42578125" style="2" customWidth="1"/>
    <col min="8475" max="8475" width="25.28515625" style="2" customWidth="1"/>
    <col min="8476" max="8476" width="34.28515625" style="2" customWidth="1"/>
    <col min="8477" max="8704" width="11.42578125" style="2"/>
    <col min="8705" max="8705" width="24.5703125" style="2" customWidth="1"/>
    <col min="8706" max="8706" width="16.5703125" style="2" customWidth="1"/>
    <col min="8707" max="8707" width="13.28515625" style="2" customWidth="1"/>
    <col min="8708" max="8708" width="15.5703125" style="2" customWidth="1"/>
    <col min="8709" max="8709" width="5.42578125" style="2" customWidth="1"/>
    <col min="8710" max="8710" width="16.42578125" style="2" customWidth="1"/>
    <col min="8711" max="8711" width="18" style="2" customWidth="1"/>
    <col min="8712" max="8712" width="12.7109375" style="2" customWidth="1"/>
    <col min="8713" max="8713" width="15" style="2" customWidth="1"/>
    <col min="8714" max="8714" width="14.5703125" style="2" customWidth="1"/>
    <col min="8715" max="8715" width="13.85546875" style="2" customWidth="1"/>
    <col min="8716" max="8716" width="13.5703125" style="2" customWidth="1"/>
    <col min="8717" max="8717" width="11.28515625" style="2" customWidth="1"/>
    <col min="8718" max="8718" width="17.140625" style="2" customWidth="1"/>
    <col min="8719" max="8719" width="6.7109375" style="2" customWidth="1"/>
    <col min="8720" max="8720" width="7.28515625" style="2" customWidth="1"/>
    <col min="8721" max="8721" width="6.85546875" style="2" customWidth="1"/>
    <col min="8722" max="8722" width="7.140625" style="2" customWidth="1"/>
    <col min="8723" max="8723" width="20.28515625" style="2" customWidth="1"/>
    <col min="8724" max="8724" width="1" style="2" customWidth="1"/>
    <col min="8725" max="8728" width="7.140625" style="2" customWidth="1"/>
    <col min="8729" max="8729" width="14.5703125" style="2" customWidth="1"/>
    <col min="8730" max="8730" width="153.42578125" style="2" customWidth="1"/>
    <col min="8731" max="8731" width="25.28515625" style="2" customWidth="1"/>
    <col min="8732" max="8732" width="34.28515625" style="2" customWidth="1"/>
    <col min="8733" max="8960" width="11.42578125" style="2"/>
    <col min="8961" max="8961" width="24.5703125" style="2" customWidth="1"/>
    <col min="8962" max="8962" width="16.5703125" style="2" customWidth="1"/>
    <col min="8963" max="8963" width="13.28515625" style="2" customWidth="1"/>
    <col min="8964" max="8964" width="15.5703125" style="2" customWidth="1"/>
    <col min="8965" max="8965" width="5.42578125" style="2" customWidth="1"/>
    <col min="8966" max="8966" width="16.42578125" style="2" customWidth="1"/>
    <col min="8967" max="8967" width="18" style="2" customWidth="1"/>
    <col min="8968" max="8968" width="12.7109375" style="2" customWidth="1"/>
    <col min="8969" max="8969" width="15" style="2" customWidth="1"/>
    <col min="8970" max="8970" width="14.5703125" style="2" customWidth="1"/>
    <col min="8971" max="8971" width="13.85546875" style="2" customWidth="1"/>
    <col min="8972" max="8972" width="13.5703125" style="2" customWidth="1"/>
    <col min="8973" max="8973" width="11.28515625" style="2" customWidth="1"/>
    <col min="8974" max="8974" width="17.140625" style="2" customWidth="1"/>
    <col min="8975" max="8975" width="6.7109375" style="2" customWidth="1"/>
    <col min="8976" max="8976" width="7.28515625" style="2" customWidth="1"/>
    <col min="8977" max="8977" width="6.85546875" style="2" customWidth="1"/>
    <col min="8978" max="8978" width="7.140625" style="2" customWidth="1"/>
    <col min="8979" max="8979" width="20.28515625" style="2" customWidth="1"/>
    <col min="8980" max="8980" width="1" style="2" customWidth="1"/>
    <col min="8981" max="8984" width="7.140625" style="2" customWidth="1"/>
    <col min="8985" max="8985" width="14.5703125" style="2" customWidth="1"/>
    <col min="8986" max="8986" width="153.42578125" style="2" customWidth="1"/>
    <col min="8987" max="8987" width="25.28515625" style="2" customWidth="1"/>
    <col min="8988" max="8988" width="34.28515625" style="2" customWidth="1"/>
    <col min="8989" max="9216" width="11.42578125" style="2"/>
    <col min="9217" max="9217" width="24.5703125" style="2" customWidth="1"/>
    <col min="9218" max="9218" width="16.5703125" style="2" customWidth="1"/>
    <col min="9219" max="9219" width="13.28515625" style="2" customWidth="1"/>
    <col min="9220" max="9220" width="15.5703125" style="2" customWidth="1"/>
    <col min="9221" max="9221" width="5.42578125" style="2" customWidth="1"/>
    <col min="9222" max="9222" width="16.42578125" style="2" customWidth="1"/>
    <col min="9223" max="9223" width="18" style="2" customWidth="1"/>
    <col min="9224" max="9224" width="12.7109375" style="2" customWidth="1"/>
    <col min="9225" max="9225" width="15" style="2" customWidth="1"/>
    <col min="9226" max="9226" width="14.5703125" style="2" customWidth="1"/>
    <col min="9227" max="9227" width="13.85546875" style="2" customWidth="1"/>
    <col min="9228" max="9228" width="13.5703125" style="2" customWidth="1"/>
    <col min="9229" max="9229" width="11.28515625" style="2" customWidth="1"/>
    <col min="9230" max="9230" width="17.140625" style="2" customWidth="1"/>
    <col min="9231" max="9231" width="6.7109375" style="2" customWidth="1"/>
    <col min="9232" max="9232" width="7.28515625" style="2" customWidth="1"/>
    <col min="9233" max="9233" width="6.85546875" style="2" customWidth="1"/>
    <col min="9234" max="9234" width="7.140625" style="2" customWidth="1"/>
    <col min="9235" max="9235" width="20.28515625" style="2" customWidth="1"/>
    <col min="9236" max="9236" width="1" style="2" customWidth="1"/>
    <col min="9237" max="9240" width="7.140625" style="2" customWidth="1"/>
    <col min="9241" max="9241" width="14.5703125" style="2" customWidth="1"/>
    <col min="9242" max="9242" width="153.42578125" style="2" customWidth="1"/>
    <col min="9243" max="9243" width="25.28515625" style="2" customWidth="1"/>
    <col min="9244" max="9244" width="34.28515625" style="2" customWidth="1"/>
    <col min="9245" max="9472" width="11.42578125" style="2"/>
    <col min="9473" max="9473" width="24.5703125" style="2" customWidth="1"/>
    <col min="9474" max="9474" width="16.5703125" style="2" customWidth="1"/>
    <col min="9475" max="9475" width="13.28515625" style="2" customWidth="1"/>
    <col min="9476" max="9476" width="15.5703125" style="2" customWidth="1"/>
    <col min="9477" max="9477" width="5.42578125" style="2" customWidth="1"/>
    <col min="9478" max="9478" width="16.42578125" style="2" customWidth="1"/>
    <col min="9479" max="9479" width="18" style="2" customWidth="1"/>
    <col min="9480" max="9480" width="12.7109375" style="2" customWidth="1"/>
    <col min="9481" max="9481" width="15" style="2" customWidth="1"/>
    <col min="9482" max="9482" width="14.5703125" style="2" customWidth="1"/>
    <col min="9483" max="9483" width="13.85546875" style="2" customWidth="1"/>
    <col min="9484" max="9484" width="13.5703125" style="2" customWidth="1"/>
    <col min="9485" max="9485" width="11.28515625" style="2" customWidth="1"/>
    <col min="9486" max="9486" width="17.140625" style="2" customWidth="1"/>
    <col min="9487" max="9487" width="6.7109375" style="2" customWidth="1"/>
    <col min="9488" max="9488" width="7.28515625" style="2" customWidth="1"/>
    <col min="9489" max="9489" width="6.85546875" style="2" customWidth="1"/>
    <col min="9490" max="9490" width="7.140625" style="2" customWidth="1"/>
    <col min="9491" max="9491" width="20.28515625" style="2" customWidth="1"/>
    <col min="9492" max="9492" width="1" style="2" customWidth="1"/>
    <col min="9493" max="9496" width="7.140625" style="2" customWidth="1"/>
    <col min="9497" max="9497" width="14.5703125" style="2" customWidth="1"/>
    <col min="9498" max="9498" width="153.42578125" style="2" customWidth="1"/>
    <col min="9499" max="9499" width="25.28515625" style="2" customWidth="1"/>
    <col min="9500" max="9500" width="34.28515625" style="2" customWidth="1"/>
    <col min="9501" max="9728" width="11.42578125" style="2"/>
    <col min="9729" max="9729" width="24.5703125" style="2" customWidth="1"/>
    <col min="9730" max="9730" width="16.5703125" style="2" customWidth="1"/>
    <col min="9731" max="9731" width="13.28515625" style="2" customWidth="1"/>
    <col min="9732" max="9732" width="15.5703125" style="2" customWidth="1"/>
    <col min="9733" max="9733" width="5.42578125" style="2" customWidth="1"/>
    <col min="9734" max="9734" width="16.42578125" style="2" customWidth="1"/>
    <col min="9735" max="9735" width="18" style="2" customWidth="1"/>
    <col min="9736" max="9736" width="12.7109375" style="2" customWidth="1"/>
    <col min="9737" max="9737" width="15" style="2" customWidth="1"/>
    <col min="9738" max="9738" width="14.5703125" style="2" customWidth="1"/>
    <col min="9739" max="9739" width="13.85546875" style="2" customWidth="1"/>
    <col min="9740" max="9740" width="13.5703125" style="2" customWidth="1"/>
    <col min="9741" max="9741" width="11.28515625" style="2" customWidth="1"/>
    <col min="9742" max="9742" width="17.140625" style="2" customWidth="1"/>
    <col min="9743" max="9743" width="6.7109375" style="2" customWidth="1"/>
    <col min="9744" max="9744" width="7.28515625" style="2" customWidth="1"/>
    <col min="9745" max="9745" width="6.85546875" style="2" customWidth="1"/>
    <col min="9746" max="9746" width="7.140625" style="2" customWidth="1"/>
    <col min="9747" max="9747" width="20.28515625" style="2" customWidth="1"/>
    <col min="9748" max="9748" width="1" style="2" customWidth="1"/>
    <col min="9749" max="9752" width="7.140625" style="2" customWidth="1"/>
    <col min="9753" max="9753" width="14.5703125" style="2" customWidth="1"/>
    <col min="9754" max="9754" width="153.42578125" style="2" customWidth="1"/>
    <col min="9755" max="9755" width="25.28515625" style="2" customWidth="1"/>
    <col min="9756" max="9756" width="34.28515625" style="2" customWidth="1"/>
    <col min="9757" max="9984" width="11.42578125" style="2"/>
    <col min="9985" max="9985" width="24.5703125" style="2" customWidth="1"/>
    <col min="9986" max="9986" width="16.5703125" style="2" customWidth="1"/>
    <col min="9987" max="9987" width="13.28515625" style="2" customWidth="1"/>
    <col min="9988" max="9988" width="15.5703125" style="2" customWidth="1"/>
    <col min="9989" max="9989" width="5.42578125" style="2" customWidth="1"/>
    <col min="9990" max="9990" width="16.42578125" style="2" customWidth="1"/>
    <col min="9991" max="9991" width="18" style="2" customWidth="1"/>
    <col min="9992" max="9992" width="12.7109375" style="2" customWidth="1"/>
    <col min="9993" max="9993" width="15" style="2" customWidth="1"/>
    <col min="9994" max="9994" width="14.5703125" style="2" customWidth="1"/>
    <col min="9995" max="9995" width="13.85546875" style="2" customWidth="1"/>
    <col min="9996" max="9996" width="13.5703125" style="2" customWidth="1"/>
    <col min="9997" max="9997" width="11.28515625" style="2" customWidth="1"/>
    <col min="9998" max="9998" width="17.140625" style="2" customWidth="1"/>
    <col min="9999" max="9999" width="6.7109375" style="2" customWidth="1"/>
    <col min="10000" max="10000" width="7.28515625" style="2" customWidth="1"/>
    <col min="10001" max="10001" width="6.85546875" style="2" customWidth="1"/>
    <col min="10002" max="10002" width="7.140625" style="2" customWidth="1"/>
    <col min="10003" max="10003" width="20.28515625" style="2" customWidth="1"/>
    <col min="10004" max="10004" width="1" style="2" customWidth="1"/>
    <col min="10005" max="10008" width="7.140625" style="2" customWidth="1"/>
    <col min="10009" max="10009" width="14.5703125" style="2" customWidth="1"/>
    <col min="10010" max="10010" width="153.42578125" style="2" customWidth="1"/>
    <col min="10011" max="10011" width="25.28515625" style="2" customWidth="1"/>
    <col min="10012" max="10012" width="34.28515625" style="2" customWidth="1"/>
    <col min="10013" max="10240" width="11.42578125" style="2"/>
    <col min="10241" max="10241" width="24.5703125" style="2" customWidth="1"/>
    <col min="10242" max="10242" width="16.5703125" style="2" customWidth="1"/>
    <col min="10243" max="10243" width="13.28515625" style="2" customWidth="1"/>
    <col min="10244" max="10244" width="15.5703125" style="2" customWidth="1"/>
    <col min="10245" max="10245" width="5.42578125" style="2" customWidth="1"/>
    <col min="10246" max="10246" width="16.42578125" style="2" customWidth="1"/>
    <col min="10247" max="10247" width="18" style="2" customWidth="1"/>
    <col min="10248" max="10248" width="12.7109375" style="2" customWidth="1"/>
    <col min="10249" max="10249" width="15" style="2" customWidth="1"/>
    <col min="10250" max="10250" width="14.5703125" style="2" customWidth="1"/>
    <col min="10251" max="10251" width="13.85546875" style="2" customWidth="1"/>
    <col min="10252" max="10252" width="13.5703125" style="2" customWidth="1"/>
    <col min="10253" max="10253" width="11.28515625" style="2" customWidth="1"/>
    <col min="10254" max="10254" width="17.140625" style="2" customWidth="1"/>
    <col min="10255" max="10255" width="6.7109375" style="2" customWidth="1"/>
    <col min="10256" max="10256" width="7.28515625" style="2" customWidth="1"/>
    <col min="10257" max="10257" width="6.85546875" style="2" customWidth="1"/>
    <col min="10258" max="10258" width="7.140625" style="2" customWidth="1"/>
    <col min="10259" max="10259" width="20.28515625" style="2" customWidth="1"/>
    <col min="10260" max="10260" width="1" style="2" customWidth="1"/>
    <col min="10261" max="10264" width="7.140625" style="2" customWidth="1"/>
    <col min="10265" max="10265" width="14.5703125" style="2" customWidth="1"/>
    <col min="10266" max="10266" width="153.42578125" style="2" customWidth="1"/>
    <col min="10267" max="10267" width="25.28515625" style="2" customWidth="1"/>
    <col min="10268" max="10268" width="34.28515625" style="2" customWidth="1"/>
    <col min="10269" max="10496" width="11.42578125" style="2"/>
    <col min="10497" max="10497" width="24.5703125" style="2" customWidth="1"/>
    <col min="10498" max="10498" width="16.5703125" style="2" customWidth="1"/>
    <col min="10499" max="10499" width="13.28515625" style="2" customWidth="1"/>
    <col min="10500" max="10500" width="15.5703125" style="2" customWidth="1"/>
    <col min="10501" max="10501" width="5.42578125" style="2" customWidth="1"/>
    <col min="10502" max="10502" width="16.42578125" style="2" customWidth="1"/>
    <col min="10503" max="10503" width="18" style="2" customWidth="1"/>
    <col min="10504" max="10504" width="12.7109375" style="2" customWidth="1"/>
    <col min="10505" max="10505" width="15" style="2" customWidth="1"/>
    <col min="10506" max="10506" width="14.5703125" style="2" customWidth="1"/>
    <col min="10507" max="10507" width="13.85546875" style="2" customWidth="1"/>
    <col min="10508" max="10508" width="13.5703125" style="2" customWidth="1"/>
    <col min="10509" max="10509" width="11.28515625" style="2" customWidth="1"/>
    <col min="10510" max="10510" width="17.140625" style="2" customWidth="1"/>
    <col min="10511" max="10511" width="6.7109375" style="2" customWidth="1"/>
    <col min="10512" max="10512" width="7.28515625" style="2" customWidth="1"/>
    <col min="10513" max="10513" width="6.85546875" style="2" customWidth="1"/>
    <col min="10514" max="10514" width="7.140625" style="2" customWidth="1"/>
    <col min="10515" max="10515" width="20.28515625" style="2" customWidth="1"/>
    <col min="10516" max="10516" width="1" style="2" customWidth="1"/>
    <col min="10517" max="10520" width="7.140625" style="2" customWidth="1"/>
    <col min="10521" max="10521" width="14.5703125" style="2" customWidth="1"/>
    <col min="10522" max="10522" width="153.42578125" style="2" customWidth="1"/>
    <col min="10523" max="10523" width="25.28515625" style="2" customWidth="1"/>
    <col min="10524" max="10524" width="34.28515625" style="2" customWidth="1"/>
    <col min="10525" max="10752" width="11.42578125" style="2"/>
    <col min="10753" max="10753" width="24.5703125" style="2" customWidth="1"/>
    <col min="10754" max="10754" width="16.5703125" style="2" customWidth="1"/>
    <col min="10755" max="10755" width="13.28515625" style="2" customWidth="1"/>
    <col min="10756" max="10756" width="15.5703125" style="2" customWidth="1"/>
    <col min="10757" max="10757" width="5.42578125" style="2" customWidth="1"/>
    <col min="10758" max="10758" width="16.42578125" style="2" customWidth="1"/>
    <col min="10759" max="10759" width="18" style="2" customWidth="1"/>
    <col min="10760" max="10760" width="12.7109375" style="2" customWidth="1"/>
    <col min="10761" max="10761" width="15" style="2" customWidth="1"/>
    <col min="10762" max="10762" width="14.5703125" style="2" customWidth="1"/>
    <col min="10763" max="10763" width="13.85546875" style="2" customWidth="1"/>
    <col min="10764" max="10764" width="13.5703125" style="2" customWidth="1"/>
    <col min="10765" max="10765" width="11.28515625" style="2" customWidth="1"/>
    <col min="10766" max="10766" width="17.140625" style="2" customWidth="1"/>
    <col min="10767" max="10767" width="6.7109375" style="2" customWidth="1"/>
    <col min="10768" max="10768" width="7.28515625" style="2" customWidth="1"/>
    <col min="10769" max="10769" width="6.85546875" style="2" customWidth="1"/>
    <col min="10770" max="10770" width="7.140625" style="2" customWidth="1"/>
    <col min="10771" max="10771" width="20.28515625" style="2" customWidth="1"/>
    <col min="10772" max="10772" width="1" style="2" customWidth="1"/>
    <col min="10773" max="10776" width="7.140625" style="2" customWidth="1"/>
    <col min="10777" max="10777" width="14.5703125" style="2" customWidth="1"/>
    <col min="10778" max="10778" width="153.42578125" style="2" customWidth="1"/>
    <col min="10779" max="10779" width="25.28515625" style="2" customWidth="1"/>
    <col min="10780" max="10780" width="34.28515625" style="2" customWidth="1"/>
    <col min="10781" max="11008" width="11.42578125" style="2"/>
    <col min="11009" max="11009" width="24.5703125" style="2" customWidth="1"/>
    <col min="11010" max="11010" width="16.5703125" style="2" customWidth="1"/>
    <col min="11011" max="11011" width="13.28515625" style="2" customWidth="1"/>
    <col min="11012" max="11012" width="15.5703125" style="2" customWidth="1"/>
    <col min="11013" max="11013" width="5.42578125" style="2" customWidth="1"/>
    <col min="11014" max="11014" width="16.42578125" style="2" customWidth="1"/>
    <col min="11015" max="11015" width="18" style="2" customWidth="1"/>
    <col min="11016" max="11016" width="12.7109375" style="2" customWidth="1"/>
    <col min="11017" max="11017" width="15" style="2" customWidth="1"/>
    <col min="11018" max="11018" width="14.5703125" style="2" customWidth="1"/>
    <col min="11019" max="11019" width="13.85546875" style="2" customWidth="1"/>
    <col min="11020" max="11020" width="13.5703125" style="2" customWidth="1"/>
    <col min="11021" max="11021" width="11.28515625" style="2" customWidth="1"/>
    <col min="11022" max="11022" width="17.140625" style="2" customWidth="1"/>
    <col min="11023" max="11023" width="6.7109375" style="2" customWidth="1"/>
    <col min="11024" max="11024" width="7.28515625" style="2" customWidth="1"/>
    <col min="11025" max="11025" width="6.85546875" style="2" customWidth="1"/>
    <col min="11026" max="11026" width="7.140625" style="2" customWidth="1"/>
    <col min="11027" max="11027" width="20.28515625" style="2" customWidth="1"/>
    <col min="11028" max="11028" width="1" style="2" customWidth="1"/>
    <col min="11029" max="11032" width="7.140625" style="2" customWidth="1"/>
    <col min="11033" max="11033" width="14.5703125" style="2" customWidth="1"/>
    <col min="11034" max="11034" width="153.42578125" style="2" customWidth="1"/>
    <col min="11035" max="11035" width="25.28515625" style="2" customWidth="1"/>
    <col min="11036" max="11036" width="34.28515625" style="2" customWidth="1"/>
    <col min="11037" max="11264" width="11.42578125" style="2"/>
    <col min="11265" max="11265" width="24.5703125" style="2" customWidth="1"/>
    <col min="11266" max="11266" width="16.5703125" style="2" customWidth="1"/>
    <col min="11267" max="11267" width="13.28515625" style="2" customWidth="1"/>
    <col min="11268" max="11268" width="15.5703125" style="2" customWidth="1"/>
    <col min="11269" max="11269" width="5.42578125" style="2" customWidth="1"/>
    <col min="11270" max="11270" width="16.42578125" style="2" customWidth="1"/>
    <col min="11271" max="11271" width="18" style="2" customWidth="1"/>
    <col min="11272" max="11272" width="12.7109375" style="2" customWidth="1"/>
    <col min="11273" max="11273" width="15" style="2" customWidth="1"/>
    <col min="11274" max="11274" width="14.5703125" style="2" customWidth="1"/>
    <col min="11275" max="11275" width="13.85546875" style="2" customWidth="1"/>
    <col min="11276" max="11276" width="13.5703125" style="2" customWidth="1"/>
    <col min="11277" max="11277" width="11.28515625" style="2" customWidth="1"/>
    <col min="11278" max="11278" width="17.140625" style="2" customWidth="1"/>
    <col min="11279" max="11279" width="6.7109375" style="2" customWidth="1"/>
    <col min="11280" max="11280" width="7.28515625" style="2" customWidth="1"/>
    <col min="11281" max="11281" width="6.85546875" style="2" customWidth="1"/>
    <col min="11282" max="11282" width="7.140625" style="2" customWidth="1"/>
    <col min="11283" max="11283" width="20.28515625" style="2" customWidth="1"/>
    <col min="11284" max="11284" width="1" style="2" customWidth="1"/>
    <col min="11285" max="11288" width="7.140625" style="2" customWidth="1"/>
    <col min="11289" max="11289" width="14.5703125" style="2" customWidth="1"/>
    <col min="11290" max="11290" width="153.42578125" style="2" customWidth="1"/>
    <col min="11291" max="11291" width="25.28515625" style="2" customWidth="1"/>
    <col min="11292" max="11292" width="34.28515625" style="2" customWidth="1"/>
    <col min="11293" max="11520" width="11.42578125" style="2"/>
    <col min="11521" max="11521" width="24.5703125" style="2" customWidth="1"/>
    <col min="11522" max="11522" width="16.5703125" style="2" customWidth="1"/>
    <col min="11523" max="11523" width="13.28515625" style="2" customWidth="1"/>
    <col min="11524" max="11524" width="15.5703125" style="2" customWidth="1"/>
    <col min="11525" max="11525" width="5.42578125" style="2" customWidth="1"/>
    <col min="11526" max="11526" width="16.42578125" style="2" customWidth="1"/>
    <col min="11527" max="11527" width="18" style="2" customWidth="1"/>
    <col min="11528" max="11528" width="12.7109375" style="2" customWidth="1"/>
    <col min="11529" max="11529" width="15" style="2" customWidth="1"/>
    <col min="11530" max="11530" width="14.5703125" style="2" customWidth="1"/>
    <col min="11531" max="11531" width="13.85546875" style="2" customWidth="1"/>
    <col min="11532" max="11532" width="13.5703125" style="2" customWidth="1"/>
    <col min="11533" max="11533" width="11.28515625" style="2" customWidth="1"/>
    <col min="11534" max="11534" width="17.140625" style="2" customWidth="1"/>
    <col min="11535" max="11535" width="6.7109375" style="2" customWidth="1"/>
    <col min="11536" max="11536" width="7.28515625" style="2" customWidth="1"/>
    <col min="11537" max="11537" width="6.85546875" style="2" customWidth="1"/>
    <col min="11538" max="11538" width="7.140625" style="2" customWidth="1"/>
    <col min="11539" max="11539" width="20.28515625" style="2" customWidth="1"/>
    <col min="11540" max="11540" width="1" style="2" customWidth="1"/>
    <col min="11541" max="11544" width="7.140625" style="2" customWidth="1"/>
    <col min="11545" max="11545" width="14.5703125" style="2" customWidth="1"/>
    <col min="11546" max="11546" width="153.42578125" style="2" customWidth="1"/>
    <col min="11547" max="11547" width="25.28515625" style="2" customWidth="1"/>
    <col min="11548" max="11548" width="34.28515625" style="2" customWidth="1"/>
    <col min="11549" max="11776" width="11.42578125" style="2"/>
    <col min="11777" max="11777" width="24.5703125" style="2" customWidth="1"/>
    <col min="11778" max="11778" width="16.5703125" style="2" customWidth="1"/>
    <col min="11779" max="11779" width="13.28515625" style="2" customWidth="1"/>
    <col min="11780" max="11780" width="15.5703125" style="2" customWidth="1"/>
    <col min="11781" max="11781" width="5.42578125" style="2" customWidth="1"/>
    <col min="11782" max="11782" width="16.42578125" style="2" customWidth="1"/>
    <col min="11783" max="11783" width="18" style="2" customWidth="1"/>
    <col min="11784" max="11784" width="12.7109375" style="2" customWidth="1"/>
    <col min="11785" max="11785" width="15" style="2" customWidth="1"/>
    <col min="11786" max="11786" width="14.5703125" style="2" customWidth="1"/>
    <col min="11787" max="11787" width="13.85546875" style="2" customWidth="1"/>
    <col min="11788" max="11788" width="13.5703125" style="2" customWidth="1"/>
    <col min="11789" max="11789" width="11.28515625" style="2" customWidth="1"/>
    <col min="11790" max="11790" width="17.140625" style="2" customWidth="1"/>
    <col min="11791" max="11791" width="6.7109375" style="2" customWidth="1"/>
    <col min="11792" max="11792" width="7.28515625" style="2" customWidth="1"/>
    <col min="11793" max="11793" width="6.85546875" style="2" customWidth="1"/>
    <col min="11794" max="11794" width="7.140625" style="2" customWidth="1"/>
    <col min="11795" max="11795" width="20.28515625" style="2" customWidth="1"/>
    <col min="11796" max="11796" width="1" style="2" customWidth="1"/>
    <col min="11797" max="11800" width="7.140625" style="2" customWidth="1"/>
    <col min="11801" max="11801" width="14.5703125" style="2" customWidth="1"/>
    <col min="11802" max="11802" width="153.42578125" style="2" customWidth="1"/>
    <col min="11803" max="11803" width="25.28515625" style="2" customWidth="1"/>
    <col min="11804" max="11804" width="34.28515625" style="2" customWidth="1"/>
    <col min="11805" max="12032" width="11.42578125" style="2"/>
    <col min="12033" max="12033" width="24.5703125" style="2" customWidth="1"/>
    <col min="12034" max="12034" width="16.5703125" style="2" customWidth="1"/>
    <col min="12035" max="12035" width="13.28515625" style="2" customWidth="1"/>
    <col min="12036" max="12036" width="15.5703125" style="2" customWidth="1"/>
    <col min="12037" max="12037" width="5.42578125" style="2" customWidth="1"/>
    <col min="12038" max="12038" width="16.42578125" style="2" customWidth="1"/>
    <col min="12039" max="12039" width="18" style="2" customWidth="1"/>
    <col min="12040" max="12040" width="12.7109375" style="2" customWidth="1"/>
    <col min="12041" max="12041" width="15" style="2" customWidth="1"/>
    <col min="12042" max="12042" width="14.5703125" style="2" customWidth="1"/>
    <col min="12043" max="12043" width="13.85546875" style="2" customWidth="1"/>
    <col min="12044" max="12044" width="13.5703125" style="2" customWidth="1"/>
    <col min="12045" max="12045" width="11.28515625" style="2" customWidth="1"/>
    <col min="12046" max="12046" width="17.140625" style="2" customWidth="1"/>
    <col min="12047" max="12047" width="6.7109375" style="2" customWidth="1"/>
    <col min="12048" max="12048" width="7.28515625" style="2" customWidth="1"/>
    <col min="12049" max="12049" width="6.85546875" style="2" customWidth="1"/>
    <col min="12050" max="12050" width="7.140625" style="2" customWidth="1"/>
    <col min="12051" max="12051" width="20.28515625" style="2" customWidth="1"/>
    <col min="12052" max="12052" width="1" style="2" customWidth="1"/>
    <col min="12053" max="12056" width="7.140625" style="2" customWidth="1"/>
    <col min="12057" max="12057" width="14.5703125" style="2" customWidth="1"/>
    <col min="12058" max="12058" width="153.42578125" style="2" customWidth="1"/>
    <col min="12059" max="12059" width="25.28515625" style="2" customWidth="1"/>
    <col min="12060" max="12060" width="34.28515625" style="2" customWidth="1"/>
    <col min="12061" max="12288" width="11.42578125" style="2"/>
    <col min="12289" max="12289" width="24.5703125" style="2" customWidth="1"/>
    <col min="12290" max="12290" width="16.5703125" style="2" customWidth="1"/>
    <col min="12291" max="12291" width="13.28515625" style="2" customWidth="1"/>
    <col min="12292" max="12292" width="15.5703125" style="2" customWidth="1"/>
    <col min="12293" max="12293" width="5.42578125" style="2" customWidth="1"/>
    <col min="12294" max="12294" width="16.42578125" style="2" customWidth="1"/>
    <col min="12295" max="12295" width="18" style="2" customWidth="1"/>
    <col min="12296" max="12296" width="12.7109375" style="2" customWidth="1"/>
    <col min="12297" max="12297" width="15" style="2" customWidth="1"/>
    <col min="12298" max="12298" width="14.5703125" style="2" customWidth="1"/>
    <col min="12299" max="12299" width="13.85546875" style="2" customWidth="1"/>
    <col min="12300" max="12300" width="13.5703125" style="2" customWidth="1"/>
    <col min="12301" max="12301" width="11.28515625" style="2" customWidth="1"/>
    <col min="12302" max="12302" width="17.140625" style="2" customWidth="1"/>
    <col min="12303" max="12303" width="6.7109375" style="2" customWidth="1"/>
    <col min="12304" max="12304" width="7.28515625" style="2" customWidth="1"/>
    <col min="12305" max="12305" width="6.85546875" style="2" customWidth="1"/>
    <col min="12306" max="12306" width="7.140625" style="2" customWidth="1"/>
    <col min="12307" max="12307" width="20.28515625" style="2" customWidth="1"/>
    <col min="12308" max="12308" width="1" style="2" customWidth="1"/>
    <col min="12309" max="12312" width="7.140625" style="2" customWidth="1"/>
    <col min="12313" max="12313" width="14.5703125" style="2" customWidth="1"/>
    <col min="12314" max="12314" width="153.42578125" style="2" customWidth="1"/>
    <col min="12315" max="12315" width="25.28515625" style="2" customWidth="1"/>
    <col min="12316" max="12316" width="34.28515625" style="2" customWidth="1"/>
    <col min="12317" max="12544" width="11.42578125" style="2"/>
    <col min="12545" max="12545" width="24.5703125" style="2" customWidth="1"/>
    <col min="12546" max="12546" width="16.5703125" style="2" customWidth="1"/>
    <col min="12547" max="12547" width="13.28515625" style="2" customWidth="1"/>
    <col min="12548" max="12548" width="15.5703125" style="2" customWidth="1"/>
    <col min="12549" max="12549" width="5.42578125" style="2" customWidth="1"/>
    <col min="12550" max="12550" width="16.42578125" style="2" customWidth="1"/>
    <col min="12551" max="12551" width="18" style="2" customWidth="1"/>
    <col min="12552" max="12552" width="12.7109375" style="2" customWidth="1"/>
    <col min="12553" max="12553" width="15" style="2" customWidth="1"/>
    <col min="12554" max="12554" width="14.5703125" style="2" customWidth="1"/>
    <col min="12555" max="12555" width="13.85546875" style="2" customWidth="1"/>
    <col min="12556" max="12556" width="13.5703125" style="2" customWidth="1"/>
    <col min="12557" max="12557" width="11.28515625" style="2" customWidth="1"/>
    <col min="12558" max="12558" width="17.140625" style="2" customWidth="1"/>
    <col min="12559" max="12559" width="6.7109375" style="2" customWidth="1"/>
    <col min="12560" max="12560" width="7.28515625" style="2" customWidth="1"/>
    <col min="12561" max="12561" width="6.85546875" style="2" customWidth="1"/>
    <col min="12562" max="12562" width="7.140625" style="2" customWidth="1"/>
    <col min="12563" max="12563" width="20.28515625" style="2" customWidth="1"/>
    <col min="12564" max="12564" width="1" style="2" customWidth="1"/>
    <col min="12565" max="12568" width="7.140625" style="2" customWidth="1"/>
    <col min="12569" max="12569" width="14.5703125" style="2" customWidth="1"/>
    <col min="12570" max="12570" width="153.42578125" style="2" customWidth="1"/>
    <col min="12571" max="12571" width="25.28515625" style="2" customWidth="1"/>
    <col min="12572" max="12572" width="34.28515625" style="2" customWidth="1"/>
    <col min="12573" max="12800" width="11.42578125" style="2"/>
    <col min="12801" max="12801" width="24.5703125" style="2" customWidth="1"/>
    <col min="12802" max="12802" width="16.5703125" style="2" customWidth="1"/>
    <col min="12803" max="12803" width="13.28515625" style="2" customWidth="1"/>
    <col min="12804" max="12804" width="15.5703125" style="2" customWidth="1"/>
    <col min="12805" max="12805" width="5.42578125" style="2" customWidth="1"/>
    <col min="12806" max="12806" width="16.42578125" style="2" customWidth="1"/>
    <col min="12807" max="12807" width="18" style="2" customWidth="1"/>
    <col min="12808" max="12808" width="12.7109375" style="2" customWidth="1"/>
    <col min="12809" max="12809" width="15" style="2" customWidth="1"/>
    <col min="12810" max="12810" width="14.5703125" style="2" customWidth="1"/>
    <col min="12811" max="12811" width="13.85546875" style="2" customWidth="1"/>
    <col min="12812" max="12812" width="13.5703125" style="2" customWidth="1"/>
    <col min="12813" max="12813" width="11.28515625" style="2" customWidth="1"/>
    <col min="12814" max="12814" width="17.140625" style="2" customWidth="1"/>
    <col min="12815" max="12815" width="6.7109375" style="2" customWidth="1"/>
    <col min="12816" max="12816" width="7.28515625" style="2" customWidth="1"/>
    <col min="12817" max="12817" width="6.85546875" style="2" customWidth="1"/>
    <col min="12818" max="12818" width="7.140625" style="2" customWidth="1"/>
    <col min="12819" max="12819" width="20.28515625" style="2" customWidth="1"/>
    <col min="12820" max="12820" width="1" style="2" customWidth="1"/>
    <col min="12821" max="12824" width="7.140625" style="2" customWidth="1"/>
    <col min="12825" max="12825" width="14.5703125" style="2" customWidth="1"/>
    <col min="12826" max="12826" width="153.42578125" style="2" customWidth="1"/>
    <col min="12827" max="12827" width="25.28515625" style="2" customWidth="1"/>
    <col min="12828" max="12828" width="34.28515625" style="2" customWidth="1"/>
    <col min="12829" max="13056" width="11.42578125" style="2"/>
    <col min="13057" max="13057" width="24.5703125" style="2" customWidth="1"/>
    <col min="13058" max="13058" width="16.5703125" style="2" customWidth="1"/>
    <col min="13059" max="13059" width="13.28515625" style="2" customWidth="1"/>
    <col min="13060" max="13060" width="15.5703125" style="2" customWidth="1"/>
    <col min="13061" max="13061" width="5.42578125" style="2" customWidth="1"/>
    <col min="13062" max="13062" width="16.42578125" style="2" customWidth="1"/>
    <col min="13063" max="13063" width="18" style="2" customWidth="1"/>
    <col min="13064" max="13064" width="12.7109375" style="2" customWidth="1"/>
    <col min="13065" max="13065" width="15" style="2" customWidth="1"/>
    <col min="13066" max="13066" width="14.5703125" style="2" customWidth="1"/>
    <col min="13067" max="13067" width="13.85546875" style="2" customWidth="1"/>
    <col min="13068" max="13068" width="13.5703125" style="2" customWidth="1"/>
    <col min="13069" max="13069" width="11.28515625" style="2" customWidth="1"/>
    <col min="13070" max="13070" width="17.140625" style="2" customWidth="1"/>
    <col min="13071" max="13071" width="6.7109375" style="2" customWidth="1"/>
    <col min="13072" max="13072" width="7.28515625" style="2" customWidth="1"/>
    <col min="13073" max="13073" width="6.85546875" style="2" customWidth="1"/>
    <col min="13074" max="13074" width="7.140625" style="2" customWidth="1"/>
    <col min="13075" max="13075" width="20.28515625" style="2" customWidth="1"/>
    <col min="13076" max="13076" width="1" style="2" customWidth="1"/>
    <col min="13077" max="13080" width="7.140625" style="2" customWidth="1"/>
    <col min="13081" max="13081" width="14.5703125" style="2" customWidth="1"/>
    <col min="13082" max="13082" width="153.42578125" style="2" customWidth="1"/>
    <col min="13083" max="13083" width="25.28515625" style="2" customWidth="1"/>
    <col min="13084" max="13084" width="34.28515625" style="2" customWidth="1"/>
    <col min="13085" max="13312" width="11.42578125" style="2"/>
    <col min="13313" max="13313" width="24.5703125" style="2" customWidth="1"/>
    <col min="13314" max="13314" width="16.5703125" style="2" customWidth="1"/>
    <col min="13315" max="13315" width="13.28515625" style="2" customWidth="1"/>
    <col min="13316" max="13316" width="15.5703125" style="2" customWidth="1"/>
    <col min="13317" max="13317" width="5.42578125" style="2" customWidth="1"/>
    <col min="13318" max="13318" width="16.42578125" style="2" customWidth="1"/>
    <col min="13319" max="13319" width="18" style="2" customWidth="1"/>
    <col min="13320" max="13320" width="12.7109375" style="2" customWidth="1"/>
    <col min="13321" max="13321" width="15" style="2" customWidth="1"/>
    <col min="13322" max="13322" width="14.5703125" style="2" customWidth="1"/>
    <col min="13323" max="13323" width="13.85546875" style="2" customWidth="1"/>
    <col min="13324" max="13324" width="13.5703125" style="2" customWidth="1"/>
    <col min="13325" max="13325" width="11.28515625" style="2" customWidth="1"/>
    <col min="13326" max="13326" width="17.140625" style="2" customWidth="1"/>
    <col min="13327" max="13327" width="6.7109375" style="2" customWidth="1"/>
    <col min="13328" max="13328" width="7.28515625" style="2" customWidth="1"/>
    <col min="13329" max="13329" width="6.85546875" style="2" customWidth="1"/>
    <col min="13330" max="13330" width="7.140625" style="2" customWidth="1"/>
    <col min="13331" max="13331" width="20.28515625" style="2" customWidth="1"/>
    <col min="13332" max="13332" width="1" style="2" customWidth="1"/>
    <col min="13333" max="13336" width="7.140625" style="2" customWidth="1"/>
    <col min="13337" max="13337" width="14.5703125" style="2" customWidth="1"/>
    <col min="13338" max="13338" width="153.42578125" style="2" customWidth="1"/>
    <col min="13339" max="13339" width="25.28515625" style="2" customWidth="1"/>
    <col min="13340" max="13340" width="34.28515625" style="2" customWidth="1"/>
    <col min="13341" max="13568" width="11.42578125" style="2"/>
    <col min="13569" max="13569" width="24.5703125" style="2" customWidth="1"/>
    <col min="13570" max="13570" width="16.5703125" style="2" customWidth="1"/>
    <col min="13571" max="13571" width="13.28515625" style="2" customWidth="1"/>
    <col min="13572" max="13572" width="15.5703125" style="2" customWidth="1"/>
    <col min="13573" max="13573" width="5.42578125" style="2" customWidth="1"/>
    <col min="13574" max="13574" width="16.42578125" style="2" customWidth="1"/>
    <col min="13575" max="13575" width="18" style="2" customWidth="1"/>
    <col min="13576" max="13576" width="12.7109375" style="2" customWidth="1"/>
    <col min="13577" max="13577" width="15" style="2" customWidth="1"/>
    <col min="13578" max="13578" width="14.5703125" style="2" customWidth="1"/>
    <col min="13579" max="13579" width="13.85546875" style="2" customWidth="1"/>
    <col min="13580" max="13580" width="13.5703125" style="2" customWidth="1"/>
    <col min="13581" max="13581" width="11.28515625" style="2" customWidth="1"/>
    <col min="13582" max="13582" width="17.140625" style="2" customWidth="1"/>
    <col min="13583" max="13583" width="6.7109375" style="2" customWidth="1"/>
    <col min="13584" max="13584" width="7.28515625" style="2" customWidth="1"/>
    <col min="13585" max="13585" width="6.85546875" style="2" customWidth="1"/>
    <col min="13586" max="13586" width="7.140625" style="2" customWidth="1"/>
    <col min="13587" max="13587" width="20.28515625" style="2" customWidth="1"/>
    <col min="13588" max="13588" width="1" style="2" customWidth="1"/>
    <col min="13589" max="13592" width="7.140625" style="2" customWidth="1"/>
    <col min="13593" max="13593" width="14.5703125" style="2" customWidth="1"/>
    <col min="13594" max="13594" width="153.42578125" style="2" customWidth="1"/>
    <col min="13595" max="13595" width="25.28515625" style="2" customWidth="1"/>
    <col min="13596" max="13596" width="34.28515625" style="2" customWidth="1"/>
    <col min="13597" max="13824" width="11.42578125" style="2"/>
    <col min="13825" max="13825" width="24.5703125" style="2" customWidth="1"/>
    <col min="13826" max="13826" width="16.5703125" style="2" customWidth="1"/>
    <col min="13827" max="13827" width="13.28515625" style="2" customWidth="1"/>
    <col min="13828" max="13828" width="15.5703125" style="2" customWidth="1"/>
    <col min="13829" max="13829" width="5.42578125" style="2" customWidth="1"/>
    <col min="13830" max="13830" width="16.42578125" style="2" customWidth="1"/>
    <col min="13831" max="13831" width="18" style="2" customWidth="1"/>
    <col min="13832" max="13832" width="12.7109375" style="2" customWidth="1"/>
    <col min="13833" max="13833" width="15" style="2" customWidth="1"/>
    <col min="13834" max="13834" width="14.5703125" style="2" customWidth="1"/>
    <col min="13835" max="13835" width="13.85546875" style="2" customWidth="1"/>
    <col min="13836" max="13836" width="13.5703125" style="2" customWidth="1"/>
    <col min="13837" max="13837" width="11.28515625" style="2" customWidth="1"/>
    <col min="13838" max="13838" width="17.140625" style="2" customWidth="1"/>
    <col min="13839" max="13839" width="6.7109375" style="2" customWidth="1"/>
    <col min="13840" max="13840" width="7.28515625" style="2" customWidth="1"/>
    <col min="13841" max="13841" width="6.85546875" style="2" customWidth="1"/>
    <col min="13842" max="13842" width="7.140625" style="2" customWidth="1"/>
    <col min="13843" max="13843" width="20.28515625" style="2" customWidth="1"/>
    <col min="13844" max="13844" width="1" style="2" customWidth="1"/>
    <col min="13845" max="13848" width="7.140625" style="2" customWidth="1"/>
    <col min="13849" max="13849" width="14.5703125" style="2" customWidth="1"/>
    <col min="13850" max="13850" width="153.42578125" style="2" customWidth="1"/>
    <col min="13851" max="13851" width="25.28515625" style="2" customWidth="1"/>
    <col min="13852" max="13852" width="34.28515625" style="2" customWidth="1"/>
    <col min="13853" max="14080" width="11.42578125" style="2"/>
    <col min="14081" max="14081" width="24.5703125" style="2" customWidth="1"/>
    <col min="14082" max="14082" width="16.5703125" style="2" customWidth="1"/>
    <col min="14083" max="14083" width="13.28515625" style="2" customWidth="1"/>
    <col min="14084" max="14084" width="15.5703125" style="2" customWidth="1"/>
    <col min="14085" max="14085" width="5.42578125" style="2" customWidth="1"/>
    <col min="14086" max="14086" width="16.42578125" style="2" customWidth="1"/>
    <col min="14087" max="14087" width="18" style="2" customWidth="1"/>
    <col min="14088" max="14088" width="12.7109375" style="2" customWidth="1"/>
    <col min="14089" max="14089" width="15" style="2" customWidth="1"/>
    <col min="14090" max="14090" width="14.5703125" style="2" customWidth="1"/>
    <col min="14091" max="14091" width="13.85546875" style="2" customWidth="1"/>
    <col min="14092" max="14092" width="13.5703125" style="2" customWidth="1"/>
    <col min="14093" max="14093" width="11.28515625" style="2" customWidth="1"/>
    <col min="14094" max="14094" width="17.140625" style="2" customWidth="1"/>
    <col min="14095" max="14095" width="6.7109375" style="2" customWidth="1"/>
    <col min="14096" max="14096" width="7.28515625" style="2" customWidth="1"/>
    <col min="14097" max="14097" width="6.85546875" style="2" customWidth="1"/>
    <col min="14098" max="14098" width="7.140625" style="2" customWidth="1"/>
    <col min="14099" max="14099" width="20.28515625" style="2" customWidth="1"/>
    <col min="14100" max="14100" width="1" style="2" customWidth="1"/>
    <col min="14101" max="14104" width="7.140625" style="2" customWidth="1"/>
    <col min="14105" max="14105" width="14.5703125" style="2" customWidth="1"/>
    <col min="14106" max="14106" width="153.42578125" style="2" customWidth="1"/>
    <col min="14107" max="14107" width="25.28515625" style="2" customWidth="1"/>
    <col min="14108" max="14108" width="34.28515625" style="2" customWidth="1"/>
    <col min="14109" max="14336" width="11.42578125" style="2"/>
    <col min="14337" max="14337" width="24.5703125" style="2" customWidth="1"/>
    <col min="14338" max="14338" width="16.5703125" style="2" customWidth="1"/>
    <col min="14339" max="14339" width="13.28515625" style="2" customWidth="1"/>
    <col min="14340" max="14340" width="15.5703125" style="2" customWidth="1"/>
    <col min="14341" max="14341" width="5.42578125" style="2" customWidth="1"/>
    <col min="14342" max="14342" width="16.42578125" style="2" customWidth="1"/>
    <col min="14343" max="14343" width="18" style="2" customWidth="1"/>
    <col min="14344" max="14344" width="12.7109375" style="2" customWidth="1"/>
    <col min="14345" max="14345" width="15" style="2" customWidth="1"/>
    <col min="14346" max="14346" width="14.5703125" style="2" customWidth="1"/>
    <col min="14347" max="14347" width="13.85546875" style="2" customWidth="1"/>
    <col min="14348" max="14348" width="13.5703125" style="2" customWidth="1"/>
    <col min="14349" max="14349" width="11.28515625" style="2" customWidth="1"/>
    <col min="14350" max="14350" width="17.140625" style="2" customWidth="1"/>
    <col min="14351" max="14351" width="6.7109375" style="2" customWidth="1"/>
    <col min="14352" max="14352" width="7.28515625" style="2" customWidth="1"/>
    <col min="14353" max="14353" width="6.85546875" style="2" customWidth="1"/>
    <col min="14354" max="14354" width="7.140625" style="2" customWidth="1"/>
    <col min="14355" max="14355" width="20.28515625" style="2" customWidth="1"/>
    <col min="14356" max="14356" width="1" style="2" customWidth="1"/>
    <col min="14357" max="14360" width="7.140625" style="2" customWidth="1"/>
    <col min="14361" max="14361" width="14.5703125" style="2" customWidth="1"/>
    <col min="14362" max="14362" width="153.42578125" style="2" customWidth="1"/>
    <col min="14363" max="14363" width="25.28515625" style="2" customWidth="1"/>
    <col min="14364" max="14364" width="34.28515625" style="2" customWidth="1"/>
    <col min="14365" max="14592" width="11.42578125" style="2"/>
    <col min="14593" max="14593" width="24.5703125" style="2" customWidth="1"/>
    <col min="14594" max="14594" width="16.5703125" style="2" customWidth="1"/>
    <col min="14595" max="14595" width="13.28515625" style="2" customWidth="1"/>
    <col min="14596" max="14596" width="15.5703125" style="2" customWidth="1"/>
    <col min="14597" max="14597" width="5.42578125" style="2" customWidth="1"/>
    <col min="14598" max="14598" width="16.42578125" style="2" customWidth="1"/>
    <col min="14599" max="14599" width="18" style="2" customWidth="1"/>
    <col min="14600" max="14600" width="12.7109375" style="2" customWidth="1"/>
    <col min="14601" max="14601" width="15" style="2" customWidth="1"/>
    <col min="14602" max="14602" width="14.5703125" style="2" customWidth="1"/>
    <col min="14603" max="14603" width="13.85546875" style="2" customWidth="1"/>
    <col min="14604" max="14604" width="13.5703125" style="2" customWidth="1"/>
    <col min="14605" max="14605" width="11.28515625" style="2" customWidth="1"/>
    <col min="14606" max="14606" width="17.140625" style="2" customWidth="1"/>
    <col min="14607" max="14607" width="6.7109375" style="2" customWidth="1"/>
    <col min="14608" max="14608" width="7.28515625" style="2" customWidth="1"/>
    <col min="14609" max="14609" width="6.85546875" style="2" customWidth="1"/>
    <col min="14610" max="14610" width="7.140625" style="2" customWidth="1"/>
    <col min="14611" max="14611" width="20.28515625" style="2" customWidth="1"/>
    <col min="14612" max="14612" width="1" style="2" customWidth="1"/>
    <col min="14613" max="14616" width="7.140625" style="2" customWidth="1"/>
    <col min="14617" max="14617" width="14.5703125" style="2" customWidth="1"/>
    <col min="14618" max="14618" width="153.42578125" style="2" customWidth="1"/>
    <col min="14619" max="14619" width="25.28515625" style="2" customWidth="1"/>
    <col min="14620" max="14620" width="34.28515625" style="2" customWidth="1"/>
    <col min="14621" max="14848" width="11.42578125" style="2"/>
    <col min="14849" max="14849" width="24.5703125" style="2" customWidth="1"/>
    <col min="14850" max="14850" width="16.5703125" style="2" customWidth="1"/>
    <col min="14851" max="14851" width="13.28515625" style="2" customWidth="1"/>
    <col min="14852" max="14852" width="15.5703125" style="2" customWidth="1"/>
    <col min="14853" max="14853" width="5.42578125" style="2" customWidth="1"/>
    <col min="14854" max="14854" width="16.42578125" style="2" customWidth="1"/>
    <col min="14855" max="14855" width="18" style="2" customWidth="1"/>
    <col min="14856" max="14856" width="12.7109375" style="2" customWidth="1"/>
    <col min="14857" max="14857" width="15" style="2" customWidth="1"/>
    <col min="14858" max="14858" width="14.5703125" style="2" customWidth="1"/>
    <col min="14859" max="14859" width="13.85546875" style="2" customWidth="1"/>
    <col min="14860" max="14860" width="13.5703125" style="2" customWidth="1"/>
    <col min="14861" max="14861" width="11.28515625" style="2" customWidth="1"/>
    <col min="14862" max="14862" width="17.140625" style="2" customWidth="1"/>
    <col min="14863" max="14863" width="6.7109375" style="2" customWidth="1"/>
    <col min="14864" max="14864" width="7.28515625" style="2" customWidth="1"/>
    <col min="14865" max="14865" width="6.85546875" style="2" customWidth="1"/>
    <col min="14866" max="14866" width="7.140625" style="2" customWidth="1"/>
    <col min="14867" max="14867" width="20.28515625" style="2" customWidth="1"/>
    <col min="14868" max="14868" width="1" style="2" customWidth="1"/>
    <col min="14869" max="14872" width="7.140625" style="2" customWidth="1"/>
    <col min="14873" max="14873" width="14.5703125" style="2" customWidth="1"/>
    <col min="14874" max="14874" width="153.42578125" style="2" customWidth="1"/>
    <col min="14875" max="14875" width="25.28515625" style="2" customWidth="1"/>
    <col min="14876" max="14876" width="34.28515625" style="2" customWidth="1"/>
    <col min="14877" max="15104" width="11.42578125" style="2"/>
    <col min="15105" max="15105" width="24.5703125" style="2" customWidth="1"/>
    <col min="15106" max="15106" width="16.5703125" style="2" customWidth="1"/>
    <col min="15107" max="15107" width="13.28515625" style="2" customWidth="1"/>
    <col min="15108" max="15108" width="15.5703125" style="2" customWidth="1"/>
    <col min="15109" max="15109" width="5.42578125" style="2" customWidth="1"/>
    <col min="15110" max="15110" width="16.42578125" style="2" customWidth="1"/>
    <col min="15111" max="15111" width="18" style="2" customWidth="1"/>
    <col min="15112" max="15112" width="12.7109375" style="2" customWidth="1"/>
    <col min="15113" max="15113" width="15" style="2" customWidth="1"/>
    <col min="15114" max="15114" width="14.5703125" style="2" customWidth="1"/>
    <col min="15115" max="15115" width="13.85546875" style="2" customWidth="1"/>
    <col min="15116" max="15116" width="13.5703125" style="2" customWidth="1"/>
    <col min="15117" max="15117" width="11.28515625" style="2" customWidth="1"/>
    <col min="15118" max="15118" width="17.140625" style="2" customWidth="1"/>
    <col min="15119" max="15119" width="6.7109375" style="2" customWidth="1"/>
    <col min="15120" max="15120" width="7.28515625" style="2" customWidth="1"/>
    <col min="15121" max="15121" width="6.85546875" style="2" customWidth="1"/>
    <col min="15122" max="15122" width="7.140625" style="2" customWidth="1"/>
    <col min="15123" max="15123" width="20.28515625" style="2" customWidth="1"/>
    <col min="15124" max="15124" width="1" style="2" customWidth="1"/>
    <col min="15125" max="15128" width="7.140625" style="2" customWidth="1"/>
    <col min="15129" max="15129" width="14.5703125" style="2" customWidth="1"/>
    <col min="15130" max="15130" width="153.42578125" style="2" customWidth="1"/>
    <col min="15131" max="15131" width="25.28515625" style="2" customWidth="1"/>
    <col min="15132" max="15132" width="34.28515625" style="2" customWidth="1"/>
    <col min="15133" max="15360" width="11.42578125" style="2"/>
    <col min="15361" max="15361" width="24.5703125" style="2" customWidth="1"/>
    <col min="15362" max="15362" width="16.5703125" style="2" customWidth="1"/>
    <col min="15363" max="15363" width="13.28515625" style="2" customWidth="1"/>
    <col min="15364" max="15364" width="15.5703125" style="2" customWidth="1"/>
    <col min="15365" max="15365" width="5.42578125" style="2" customWidth="1"/>
    <col min="15366" max="15366" width="16.42578125" style="2" customWidth="1"/>
    <col min="15367" max="15367" width="18" style="2" customWidth="1"/>
    <col min="15368" max="15368" width="12.7109375" style="2" customWidth="1"/>
    <col min="15369" max="15369" width="15" style="2" customWidth="1"/>
    <col min="15370" max="15370" width="14.5703125" style="2" customWidth="1"/>
    <col min="15371" max="15371" width="13.85546875" style="2" customWidth="1"/>
    <col min="15372" max="15372" width="13.5703125" style="2" customWidth="1"/>
    <col min="15373" max="15373" width="11.28515625" style="2" customWidth="1"/>
    <col min="15374" max="15374" width="17.140625" style="2" customWidth="1"/>
    <col min="15375" max="15375" width="6.7109375" style="2" customWidth="1"/>
    <col min="15376" max="15376" width="7.28515625" style="2" customWidth="1"/>
    <col min="15377" max="15377" width="6.85546875" style="2" customWidth="1"/>
    <col min="15378" max="15378" width="7.140625" style="2" customWidth="1"/>
    <col min="15379" max="15379" width="20.28515625" style="2" customWidth="1"/>
    <col min="15380" max="15380" width="1" style="2" customWidth="1"/>
    <col min="15381" max="15384" width="7.140625" style="2" customWidth="1"/>
    <col min="15385" max="15385" width="14.5703125" style="2" customWidth="1"/>
    <col min="15386" max="15386" width="153.42578125" style="2" customWidth="1"/>
    <col min="15387" max="15387" width="25.28515625" style="2" customWidth="1"/>
    <col min="15388" max="15388" width="34.28515625" style="2" customWidth="1"/>
    <col min="15389" max="15616" width="11.42578125" style="2"/>
    <col min="15617" max="15617" width="24.5703125" style="2" customWidth="1"/>
    <col min="15618" max="15618" width="16.5703125" style="2" customWidth="1"/>
    <col min="15619" max="15619" width="13.28515625" style="2" customWidth="1"/>
    <col min="15620" max="15620" width="15.5703125" style="2" customWidth="1"/>
    <col min="15621" max="15621" width="5.42578125" style="2" customWidth="1"/>
    <col min="15622" max="15622" width="16.42578125" style="2" customWidth="1"/>
    <col min="15623" max="15623" width="18" style="2" customWidth="1"/>
    <col min="15624" max="15624" width="12.7109375" style="2" customWidth="1"/>
    <col min="15625" max="15625" width="15" style="2" customWidth="1"/>
    <col min="15626" max="15626" width="14.5703125" style="2" customWidth="1"/>
    <col min="15627" max="15627" width="13.85546875" style="2" customWidth="1"/>
    <col min="15628" max="15628" width="13.5703125" style="2" customWidth="1"/>
    <col min="15629" max="15629" width="11.28515625" style="2" customWidth="1"/>
    <col min="15630" max="15630" width="17.140625" style="2" customWidth="1"/>
    <col min="15631" max="15631" width="6.7109375" style="2" customWidth="1"/>
    <col min="15632" max="15632" width="7.28515625" style="2" customWidth="1"/>
    <col min="15633" max="15633" width="6.85546875" style="2" customWidth="1"/>
    <col min="15634" max="15634" width="7.140625" style="2" customWidth="1"/>
    <col min="15635" max="15635" width="20.28515625" style="2" customWidth="1"/>
    <col min="15636" max="15636" width="1" style="2" customWidth="1"/>
    <col min="15637" max="15640" width="7.140625" style="2" customWidth="1"/>
    <col min="15641" max="15641" width="14.5703125" style="2" customWidth="1"/>
    <col min="15642" max="15642" width="153.42578125" style="2" customWidth="1"/>
    <col min="15643" max="15643" width="25.28515625" style="2" customWidth="1"/>
    <col min="15644" max="15644" width="34.28515625" style="2" customWidth="1"/>
    <col min="15645" max="15872" width="11.42578125" style="2"/>
    <col min="15873" max="15873" width="24.5703125" style="2" customWidth="1"/>
    <col min="15874" max="15874" width="16.5703125" style="2" customWidth="1"/>
    <col min="15875" max="15875" width="13.28515625" style="2" customWidth="1"/>
    <col min="15876" max="15876" width="15.5703125" style="2" customWidth="1"/>
    <col min="15877" max="15877" width="5.42578125" style="2" customWidth="1"/>
    <col min="15878" max="15878" width="16.42578125" style="2" customWidth="1"/>
    <col min="15879" max="15879" width="18" style="2" customWidth="1"/>
    <col min="15880" max="15880" width="12.7109375" style="2" customWidth="1"/>
    <col min="15881" max="15881" width="15" style="2" customWidth="1"/>
    <col min="15882" max="15882" width="14.5703125" style="2" customWidth="1"/>
    <col min="15883" max="15883" width="13.85546875" style="2" customWidth="1"/>
    <col min="15884" max="15884" width="13.5703125" style="2" customWidth="1"/>
    <col min="15885" max="15885" width="11.28515625" style="2" customWidth="1"/>
    <col min="15886" max="15886" width="17.140625" style="2" customWidth="1"/>
    <col min="15887" max="15887" width="6.7109375" style="2" customWidth="1"/>
    <col min="15888" max="15888" width="7.28515625" style="2" customWidth="1"/>
    <col min="15889" max="15889" width="6.85546875" style="2" customWidth="1"/>
    <col min="15890" max="15890" width="7.140625" style="2" customWidth="1"/>
    <col min="15891" max="15891" width="20.28515625" style="2" customWidth="1"/>
    <col min="15892" max="15892" width="1" style="2" customWidth="1"/>
    <col min="15893" max="15896" width="7.140625" style="2" customWidth="1"/>
    <col min="15897" max="15897" width="14.5703125" style="2" customWidth="1"/>
    <col min="15898" max="15898" width="153.42578125" style="2" customWidth="1"/>
    <col min="15899" max="15899" width="25.28515625" style="2" customWidth="1"/>
    <col min="15900" max="15900" width="34.28515625" style="2" customWidth="1"/>
    <col min="15901" max="16128" width="11.42578125" style="2"/>
    <col min="16129" max="16129" width="24.5703125" style="2" customWidth="1"/>
    <col min="16130" max="16130" width="16.5703125" style="2" customWidth="1"/>
    <col min="16131" max="16131" width="13.28515625" style="2" customWidth="1"/>
    <col min="16132" max="16132" width="15.5703125" style="2" customWidth="1"/>
    <col min="16133" max="16133" width="5.42578125" style="2" customWidth="1"/>
    <col min="16134" max="16134" width="16.42578125" style="2" customWidth="1"/>
    <col min="16135" max="16135" width="18" style="2" customWidth="1"/>
    <col min="16136" max="16136" width="12.7109375" style="2" customWidth="1"/>
    <col min="16137" max="16137" width="15" style="2" customWidth="1"/>
    <col min="16138" max="16138" width="14.5703125" style="2" customWidth="1"/>
    <col min="16139" max="16139" width="13.85546875" style="2" customWidth="1"/>
    <col min="16140" max="16140" width="13.5703125" style="2" customWidth="1"/>
    <col min="16141" max="16141" width="11.28515625" style="2" customWidth="1"/>
    <col min="16142" max="16142" width="17.140625" style="2" customWidth="1"/>
    <col min="16143" max="16143" width="6.7109375" style="2" customWidth="1"/>
    <col min="16144" max="16144" width="7.28515625" style="2" customWidth="1"/>
    <col min="16145" max="16145" width="6.85546875" style="2" customWidth="1"/>
    <col min="16146" max="16146" width="7.140625" style="2" customWidth="1"/>
    <col min="16147" max="16147" width="20.28515625" style="2" customWidth="1"/>
    <col min="16148" max="16148" width="1" style="2" customWidth="1"/>
    <col min="16149" max="16152" width="7.140625" style="2" customWidth="1"/>
    <col min="16153" max="16153" width="14.5703125" style="2" customWidth="1"/>
    <col min="16154" max="16154" width="153.42578125" style="2" customWidth="1"/>
    <col min="16155" max="16155" width="25.28515625" style="2" customWidth="1"/>
    <col min="16156" max="16156" width="34.28515625" style="2" customWidth="1"/>
    <col min="16157" max="16384" width="11.42578125" style="2"/>
  </cols>
  <sheetData>
    <row r="1" spans="1:28" ht="28.5" customHeight="1" thickBot="1" x14ac:dyDescent="0.3">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8" ht="32.25" customHeight="1" x14ac:dyDescent="0.25">
      <c r="A2" s="150"/>
      <c r="B2" s="153"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5"/>
      <c r="AB2" s="3" t="s">
        <v>1</v>
      </c>
    </row>
    <row r="3" spans="1:28" ht="21" customHeight="1" x14ac:dyDescent="0.25">
      <c r="A3" s="151"/>
      <c r="B3" s="156" t="s">
        <v>2</v>
      </c>
      <c r="C3" s="157"/>
      <c r="D3" s="157"/>
      <c r="E3" s="157"/>
      <c r="F3" s="157"/>
      <c r="G3" s="157"/>
      <c r="H3" s="157"/>
      <c r="I3" s="157"/>
      <c r="J3" s="157"/>
      <c r="K3" s="157"/>
      <c r="L3" s="157"/>
      <c r="M3" s="157"/>
      <c r="N3" s="157"/>
      <c r="O3" s="157"/>
      <c r="P3" s="157"/>
      <c r="Q3" s="157"/>
      <c r="R3" s="157"/>
      <c r="S3" s="157"/>
      <c r="T3" s="157"/>
      <c r="U3" s="157"/>
      <c r="V3" s="157"/>
      <c r="W3" s="157"/>
      <c r="X3" s="157"/>
      <c r="Y3" s="157"/>
      <c r="Z3" s="157"/>
      <c r="AA3" s="158"/>
      <c r="AB3" s="4" t="s">
        <v>3</v>
      </c>
    </row>
    <row r="4" spans="1:28" ht="27.75" customHeight="1" x14ac:dyDescent="0.25">
      <c r="A4" s="151"/>
      <c r="B4" s="159" t="s">
        <v>4</v>
      </c>
      <c r="C4" s="160"/>
      <c r="D4" s="160"/>
      <c r="E4" s="160"/>
      <c r="F4" s="160"/>
      <c r="G4" s="160"/>
      <c r="H4" s="160"/>
      <c r="I4" s="160"/>
      <c r="J4" s="160"/>
      <c r="K4" s="160"/>
      <c r="L4" s="160"/>
      <c r="M4" s="160"/>
      <c r="N4" s="160"/>
      <c r="O4" s="160"/>
      <c r="P4" s="160"/>
      <c r="Q4" s="160"/>
      <c r="R4" s="160"/>
      <c r="S4" s="160"/>
      <c r="T4" s="160"/>
      <c r="U4" s="160"/>
      <c r="V4" s="160"/>
      <c r="W4" s="160"/>
      <c r="X4" s="160"/>
      <c r="Y4" s="160"/>
      <c r="Z4" s="160"/>
      <c r="AA4" s="161"/>
      <c r="AB4" s="5" t="s">
        <v>5</v>
      </c>
    </row>
    <row r="5" spans="1:28" ht="15.75" customHeight="1" thickBot="1" x14ac:dyDescent="0.3">
      <c r="A5" s="152"/>
      <c r="B5" s="162"/>
      <c r="C5" s="163"/>
      <c r="D5" s="163"/>
      <c r="E5" s="163"/>
      <c r="F5" s="163"/>
      <c r="G5" s="163"/>
      <c r="H5" s="163"/>
      <c r="I5" s="163"/>
      <c r="J5" s="163"/>
      <c r="K5" s="163"/>
      <c r="L5" s="163"/>
      <c r="M5" s="163"/>
      <c r="N5" s="163"/>
      <c r="O5" s="163"/>
      <c r="P5" s="163"/>
      <c r="Q5" s="163"/>
      <c r="R5" s="163"/>
      <c r="S5" s="163"/>
      <c r="T5" s="163"/>
      <c r="U5" s="163"/>
      <c r="V5" s="163"/>
      <c r="W5" s="163"/>
      <c r="X5" s="163"/>
      <c r="Y5" s="163"/>
      <c r="Z5" s="163"/>
      <c r="AA5" s="164"/>
      <c r="AB5" s="6" t="s">
        <v>6</v>
      </c>
    </row>
    <row r="6" spans="1:28" ht="6.75" customHeight="1" thickBot="1" x14ac:dyDescent="0.3">
      <c r="A6" s="165"/>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7"/>
    </row>
    <row r="7" spans="1:28" ht="33" customHeight="1" x14ac:dyDescent="0.25">
      <c r="A7" s="7" t="s">
        <v>7</v>
      </c>
      <c r="B7" s="135" t="s">
        <v>1204</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6"/>
    </row>
    <row r="8" spans="1:28" ht="39.75" customHeight="1" x14ac:dyDescent="0.25">
      <c r="A8" s="8" t="s">
        <v>9</v>
      </c>
      <c r="B8" s="137" t="s">
        <v>1205</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8"/>
    </row>
    <row r="9" spans="1:28" ht="37.5" customHeight="1" x14ac:dyDescent="0.25">
      <c r="A9" s="8" t="s">
        <v>11</v>
      </c>
      <c r="B9" s="139" t="s">
        <v>1205</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1"/>
    </row>
    <row r="10" spans="1:28" ht="18" customHeight="1" x14ac:dyDescent="0.25">
      <c r="A10" s="143" t="s">
        <v>13</v>
      </c>
      <c r="B10" s="143"/>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ht="15.95" customHeight="1" x14ac:dyDescent="0.25">
      <c r="A11" s="142" t="s">
        <v>14</v>
      </c>
      <c r="B11" s="9" t="s">
        <v>15</v>
      </c>
      <c r="C11" s="1003"/>
      <c r="D11" s="146"/>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8"/>
    </row>
    <row r="12" spans="1:28" ht="15.95" customHeight="1" x14ac:dyDescent="0.25">
      <c r="A12" s="142"/>
      <c r="B12" s="9" t="s">
        <v>16</v>
      </c>
      <c r="C12" s="10"/>
      <c r="D12" s="174"/>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ht="15.95" customHeight="1" x14ac:dyDescent="0.25">
      <c r="A13" s="142"/>
      <c r="B13" s="9" t="s">
        <v>18</v>
      </c>
      <c r="C13" s="10" t="s">
        <v>17</v>
      </c>
      <c r="D13" s="146" t="s">
        <v>1176</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39" customHeight="1" thickBot="1" x14ac:dyDescent="0.3">
      <c r="A14" s="11" t="s">
        <v>19</v>
      </c>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ht="36" customHeight="1" x14ac:dyDescent="0.25">
      <c r="A16" s="131" t="s">
        <v>20</v>
      </c>
      <c r="B16" s="115" t="s">
        <v>21</v>
      </c>
      <c r="C16" s="115" t="s">
        <v>22</v>
      </c>
      <c r="D16" s="115" t="s">
        <v>23</v>
      </c>
      <c r="E16" s="115" t="s">
        <v>24</v>
      </c>
      <c r="F16" s="115" t="s">
        <v>25</v>
      </c>
      <c r="G16" s="115" t="s">
        <v>26</v>
      </c>
      <c r="H16" s="115" t="s">
        <v>27</v>
      </c>
      <c r="I16" s="115" t="s">
        <v>28</v>
      </c>
      <c r="J16" s="115" t="s">
        <v>29</v>
      </c>
      <c r="K16" s="115" t="s">
        <v>30</v>
      </c>
      <c r="L16" s="115" t="s">
        <v>31</v>
      </c>
      <c r="M16" s="115" t="s">
        <v>32</v>
      </c>
      <c r="N16" s="115" t="s">
        <v>33</v>
      </c>
      <c r="O16" s="126" t="s">
        <v>34</v>
      </c>
      <c r="P16" s="126"/>
      <c r="Q16" s="126"/>
      <c r="R16" s="126"/>
      <c r="S16" s="509"/>
      <c r="T16" s="112"/>
      <c r="U16" s="508" t="s">
        <v>35</v>
      </c>
      <c r="V16" s="126"/>
      <c r="W16" s="126"/>
      <c r="X16" s="126"/>
      <c r="Y16" s="127"/>
      <c r="Z16" s="115" t="s">
        <v>36</v>
      </c>
      <c r="AA16" s="115" t="s">
        <v>37</v>
      </c>
      <c r="AB16" s="118" t="s">
        <v>38</v>
      </c>
    </row>
    <row r="17" spans="1:28" ht="47.25" customHeight="1" thickBot="1" x14ac:dyDescent="0.3">
      <c r="A17" s="132"/>
      <c r="B17" s="117"/>
      <c r="C17" s="117"/>
      <c r="D17" s="117"/>
      <c r="E17" s="117"/>
      <c r="F17" s="117"/>
      <c r="G17" s="117"/>
      <c r="H17" s="117"/>
      <c r="I17" s="117"/>
      <c r="J17" s="117"/>
      <c r="K17" s="117"/>
      <c r="L17" s="117"/>
      <c r="M17" s="117"/>
      <c r="N17" s="117"/>
      <c r="O17" s="15" t="s">
        <v>39</v>
      </c>
      <c r="P17" s="15" t="s">
        <v>40</v>
      </c>
      <c r="Q17" s="15" t="s">
        <v>41</v>
      </c>
      <c r="R17" s="15" t="s">
        <v>42</v>
      </c>
      <c r="S17" s="18" t="s">
        <v>43</v>
      </c>
      <c r="T17" s="113"/>
      <c r="U17" s="14" t="s">
        <v>39</v>
      </c>
      <c r="V17" s="15" t="s">
        <v>40</v>
      </c>
      <c r="W17" s="15" t="s">
        <v>41</v>
      </c>
      <c r="X17" s="15" t="s">
        <v>42</v>
      </c>
      <c r="Y17" s="16" t="s">
        <v>44</v>
      </c>
      <c r="Z17" s="117"/>
      <c r="AA17" s="117"/>
      <c r="AB17" s="119"/>
    </row>
    <row r="18" spans="1:28" ht="186" customHeight="1" x14ac:dyDescent="0.25">
      <c r="A18" s="100" t="s">
        <v>1206</v>
      </c>
      <c r="B18" s="100" t="s">
        <v>1207</v>
      </c>
      <c r="C18" s="1004" t="s">
        <v>1208</v>
      </c>
      <c r="D18" s="1004" t="s">
        <v>1209</v>
      </c>
      <c r="E18" s="1005">
        <v>1</v>
      </c>
      <c r="F18" s="1005" t="s">
        <v>1210</v>
      </c>
      <c r="G18" s="1006" t="s">
        <v>1211</v>
      </c>
      <c r="H18" s="1005" t="s">
        <v>1212</v>
      </c>
      <c r="I18" s="1005" t="s">
        <v>1213</v>
      </c>
      <c r="J18" s="1005" t="s">
        <v>1214</v>
      </c>
      <c r="K18" s="1005" t="s">
        <v>187</v>
      </c>
      <c r="L18" s="1007">
        <v>1</v>
      </c>
      <c r="M18" s="1005" t="s">
        <v>1215</v>
      </c>
      <c r="N18" s="1005" t="s">
        <v>1216</v>
      </c>
      <c r="O18" s="1005">
        <v>25</v>
      </c>
      <c r="P18" s="1005">
        <v>25</v>
      </c>
      <c r="Q18" s="1005">
        <v>25</v>
      </c>
      <c r="R18" s="1005">
        <v>25</v>
      </c>
      <c r="S18" s="225">
        <f t="shared" ref="S18:S26" si="0">O18+P18+Q18+R18</f>
        <v>100</v>
      </c>
      <c r="T18" s="113"/>
      <c r="U18" s="1008">
        <v>25</v>
      </c>
      <c r="V18" s="1005">
        <v>25</v>
      </c>
      <c r="W18" s="1005">
        <v>25</v>
      </c>
      <c r="X18" s="1005">
        <v>25</v>
      </c>
      <c r="Y18" s="225">
        <f>U18+V18+W18+X18</f>
        <v>100</v>
      </c>
      <c r="Z18" s="1009" t="s">
        <v>1217</v>
      </c>
      <c r="AA18" s="1010" t="s">
        <v>1218</v>
      </c>
      <c r="AB18" s="514" t="s">
        <v>1219</v>
      </c>
    </row>
    <row r="19" spans="1:28" ht="409.5" customHeight="1" x14ac:dyDescent="0.25">
      <c r="A19" s="100"/>
      <c r="B19" s="100"/>
      <c r="C19" s="80"/>
      <c r="D19" s="80"/>
      <c r="E19" s="72">
        <v>2</v>
      </c>
      <c r="F19" s="72" t="s">
        <v>1220</v>
      </c>
      <c r="G19" s="1006"/>
      <c r="H19" s="1005" t="s">
        <v>1221</v>
      </c>
      <c r="I19" s="1005" t="s">
        <v>1222</v>
      </c>
      <c r="J19" s="72" t="s">
        <v>1223</v>
      </c>
      <c r="K19" s="1005" t="s">
        <v>187</v>
      </c>
      <c r="L19" s="1007">
        <v>1</v>
      </c>
      <c r="M19" s="72" t="s">
        <v>1224</v>
      </c>
      <c r="N19" s="72" t="s">
        <v>1225</v>
      </c>
      <c r="O19" s="72">
        <v>25</v>
      </c>
      <c r="P19" s="72">
        <v>25</v>
      </c>
      <c r="Q19" s="72">
        <v>25</v>
      </c>
      <c r="R19" s="72">
        <v>25</v>
      </c>
      <c r="S19" s="225">
        <f t="shared" si="0"/>
        <v>100</v>
      </c>
      <c r="T19" s="113"/>
      <c r="U19" s="52">
        <v>25</v>
      </c>
      <c r="V19" s="72">
        <v>25</v>
      </c>
      <c r="W19" s="72">
        <v>25</v>
      </c>
      <c r="X19" s="72">
        <v>25</v>
      </c>
      <c r="Y19" s="225">
        <f>U19+V19+W19+X19</f>
        <v>100</v>
      </c>
      <c r="Z19" s="1009" t="s">
        <v>1226</v>
      </c>
      <c r="AA19" s="1010" t="s">
        <v>1218</v>
      </c>
      <c r="AB19" s="514" t="s">
        <v>1219</v>
      </c>
    </row>
    <row r="20" spans="1:28" ht="244.5" customHeight="1" x14ac:dyDescent="0.25">
      <c r="A20" s="100"/>
      <c r="B20" s="100"/>
      <c r="C20" s="1011" t="s">
        <v>1227</v>
      </c>
      <c r="D20" s="1011" t="s">
        <v>1228</v>
      </c>
      <c r="E20" s="1011">
        <v>3</v>
      </c>
      <c r="F20" s="1011" t="s">
        <v>1229</v>
      </c>
      <c r="G20" s="1006"/>
      <c r="H20" s="1011" t="s">
        <v>1221</v>
      </c>
      <c r="I20" s="1011" t="s">
        <v>1230</v>
      </c>
      <c r="J20" s="1011" t="s">
        <v>1231</v>
      </c>
      <c r="K20" s="1011" t="s">
        <v>187</v>
      </c>
      <c r="L20" s="1012">
        <v>1</v>
      </c>
      <c r="M20" s="1011" t="s">
        <v>1232</v>
      </c>
      <c r="N20" s="1011" t="s">
        <v>1233</v>
      </c>
      <c r="O20" s="1011">
        <v>25</v>
      </c>
      <c r="P20" s="1011">
        <v>25</v>
      </c>
      <c r="Q20" s="1011">
        <v>25</v>
      </c>
      <c r="R20" s="1011">
        <v>25</v>
      </c>
      <c r="S20" s="1013">
        <f t="shared" si="0"/>
        <v>100</v>
      </c>
      <c r="T20" s="113"/>
      <c r="U20" s="1014">
        <v>25</v>
      </c>
      <c r="V20" s="1011">
        <v>25</v>
      </c>
      <c r="W20" s="1011">
        <v>25</v>
      </c>
      <c r="X20" s="1011">
        <v>25</v>
      </c>
      <c r="Y20" s="1011">
        <f>U20+V20+W20+X20</f>
        <v>100</v>
      </c>
      <c r="Z20" s="1015" t="s">
        <v>1234</v>
      </c>
      <c r="AA20" s="1016" t="s">
        <v>1218</v>
      </c>
      <c r="AB20" s="1016" t="s">
        <v>1219</v>
      </c>
    </row>
    <row r="21" spans="1:28" ht="279" customHeight="1" x14ac:dyDescent="0.25">
      <c r="A21" s="100"/>
      <c r="B21" s="100"/>
      <c r="C21" s="1006"/>
      <c r="D21" s="1006"/>
      <c r="E21" s="1006"/>
      <c r="F21" s="1006"/>
      <c r="G21" s="1006"/>
      <c r="H21" s="1006"/>
      <c r="I21" s="1006"/>
      <c r="J21" s="1006"/>
      <c r="K21" s="1006"/>
      <c r="L21" s="1017"/>
      <c r="M21" s="1006"/>
      <c r="N21" s="1006"/>
      <c r="O21" s="1006"/>
      <c r="P21" s="1006"/>
      <c r="Q21" s="1006"/>
      <c r="R21" s="1006"/>
      <c r="S21" s="1018"/>
      <c r="T21" s="113"/>
      <c r="U21" s="1019"/>
      <c r="V21" s="1006"/>
      <c r="W21" s="1006"/>
      <c r="X21" s="1006"/>
      <c r="Y21" s="1006"/>
      <c r="Z21" s="1020"/>
      <c r="AA21" s="1021"/>
      <c r="AB21" s="1021"/>
    </row>
    <row r="22" spans="1:28" ht="87" customHeight="1" x14ac:dyDescent="0.25">
      <c r="A22" s="100"/>
      <c r="B22" s="100"/>
      <c r="C22" s="1004"/>
      <c r="D22" s="1004"/>
      <c r="E22" s="1004"/>
      <c r="F22" s="1004"/>
      <c r="G22" s="1006"/>
      <c r="H22" s="1004"/>
      <c r="I22" s="1004"/>
      <c r="J22" s="1004"/>
      <c r="K22" s="1004"/>
      <c r="L22" s="1022"/>
      <c r="M22" s="1004"/>
      <c r="N22" s="1004"/>
      <c r="O22" s="1004"/>
      <c r="P22" s="1004"/>
      <c r="Q22" s="1004"/>
      <c r="R22" s="1004"/>
      <c r="S22" s="935"/>
      <c r="T22" s="113"/>
      <c r="U22" s="1023"/>
      <c r="V22" s="1004"/>
      <c r="W22" s="1004"/>
      <c r="X22" s="1004"/>
      <c r="Y22" s="1004"/>
      <c r="Z22" s="1024"/>
      <c r="AA22" s="1025"/>
      <c r="AB22" s="1025"/>
    </row>
    <row r="23" spans="1:28" ht="409.5" customHeight="1" x14ac:dyDescent="0.25">
      <c r="A23" s="101"/>
      <c r="B23" s="101"/>
      <c r="C23" s="1026" t="s">
        <v>1235</v>
      </c>
      <c r="D23" s="1026" t="s">
        <v>1236</v>
      </c>
      <c r="E23" s="72">
        <v>4</v>
      </c>
      <c r="F23" s="72" t="s">
        <v>1237</v>
      </c>
      <c r="G23" s="1006"/>
      <c r="H23" s="1005" t="s">
        <v>1221</v>
      </c>
      <c r="I23" s="1005" t="s">
        <v>1238</v>
      </c>
      <c r="J23" s="72" t="s">
        <v>1239</v>
      </c>
      <c r="K23" s="1005" t="s">
        <v>187</v>
      </c>
      <c r="L23" s="1007">
        <v>1</v>
      </c>
      <c r="M23" s="72" t="s">
        <v>1240</v>
      </c>
      <c r="N23" s="72" t="s">
        <v>1241</v>
      </c>
      <c r="O23" s="72">
        <v>25</v>
      </c>
      <c r="P23" s="72">
        <v>25</v>
      </c>
      <c r="Q23" s="72">
        <v>25</v>
      </c>
      <c r="R23" s="72">
        <v>25</v>
      </c>
      <c r="S23" s="225">
        <f t="shared" si="0"/>
        <v>100</v>
      </c>
      <c r="T23" s="113"/>
      <c r="U23" s="52">
        <v>25</v>
      </c>
      <c r="V23" s="72">
        <v>25</v>
      </c>
      <c r="W23" s="72">
        <v>25</v>
      </c>
      <c r="X23" s="72">
        <v>25</v>
      </c>
      <c r="Y23" s="73">
        <f>U23+V23+W23+X23</f>
        <v>100</v>
      </c>
      <c r="Z23" s="1027" t="s">
        <v>1242</v>
      </c>
      <c r="AA23" s="514" t="s">
        <v>1218</v>
      </c>
      <c r="AB23" s="514" t="s">
        <v>1219</v>
      </c>
    </row>
    <row r="24" spans="1:28" ht="313.5" customHeight="1" x14ac:dyDescent="0.25">
      <c r="A24" s="35" t="s">
        <v>1243</v>
      </c>
      <c r="B24" s="35" t="s">
        <v>1244</v>
      </c>
      <c r="C24" s="1026" t="s">
        <v>1245</v>
      </c>
      <c r="D24" s="1026" t="s">
        <v>1246</v>
      </c>
      <c r="E24" s="72">
        <v>5</v>
      </c>
      <c r="F24" s="72" t="s">
        <v>1247</v>
      </c>
      <c r="G24" s="1006"/>
      <c r="H24" s="1005" t="s">
        <v>1221</v>
      </c>
      <c r="I24" s="1005" t="s">
        <v>1248</v>
      </c>
      <c r="J24" s="72" t="s">
        <v>1249</v>
      </c>
      <c r="K24" s="1005" t="s">
        <v>187</v>
      </c>
      <c r="L24" s="1007">
        <v>1</v>
      </c>
      <c r="M24" s="72" t="s">
        <v>1250</v>
      </c>
      <c r="N24" s="72" t="s">
        <v>1251</v>
      </c>
      <c r="O24" s="72">
        <v>25</v>
      </c>
      <c r="P24" s="72">
        <v>25</v>
      </c>
      <c r="Q24" s="72">
        <v>25</v>
      </c>
      <c r="R24" s="72">
        <v>25</v>
      </c>
      <c r="S24" s="225">
        <f t="shared" si="0"/>
        <v>100</v>
      </c>
      <c r="T24" s="113"/>
      <c r="U24" s="52">
        <v>25</v>
      </c>
      <c r="V24" s="72">
        <v>25</v>
      </c>
      <c r="W24" s="72">
        <v>25</v>
      </c>
      <c r="X24" s="72">
        <v>25</v>
      </c>
      <c r="Y24" s="73">
        <f>U24+V24+W24+X24</f>
        <v>100</v>
      </c>
      <c r="Z24" s="1009" t="s">
        <v>1252</v>
      </c>
      <c r="AA24" s="221" t="s">
        <v>1218</v>
      </c>
      <c r="AB24" s="514" t="s">
        <v>1218</v>
      </c>
    </row>
    <row r="25" spans="1:28" ht="234" customHeight="1" x14ac:dyDescent="0.25">
      <c r="A25" s="34" t="s">
        <v>699</v>
      </c>
      <c r="B25" s="35" t="s">
        <v>422</v>
      </c>
      <c r="C25" s="1026" t="s">
        <v>1253</v>
      </c>
      <c r="D25" s="1026" t="s">
        <v>1254</v>
      </c>
      <c r="E25" s="72">
        <v>6</v>
      </c>
      <c r="F25" s="72" t="s">
        <v>1255</v>
      </c>
      <c r="G25" s="1006"/>
      <c r="H25" s="1005" t="s">
        <v>1221</v>
      </c>
      <c r="I25" s="1005" t="s">
        <v>1256</v>
      </c>
      <c r="J25" s="72" t="s">
        <v>1257</v>
      </c>
      <c r="K25" s="1005" t="s">
        <v>187</v>
      </c>
      <c r="L25" s="1007">
        <v>1</v>
      </c>
      <c r="M25" s="72" t="s">
        <v>1258</v>
      </c>
      <c r="N25" s="72" t="s">
        <v>1259</v>
      </c>
      <c r="O25" s="72">
        <v>25</v>
      </c>
      <c r="P25" s="72">
        <v>25</v>
      </c>
      <c r="Q25" s="72">
        <v>25</v>
      </c>
      <c r="R25" s="72">
        <v>25</v>
      </c>
      <c r="S25" s="225">
        <f t="shared" si="0"/>
        <v>100</v>
      </c>
      <c r="T25" s="113"/>
      <c r="U25" s="52">
        <v>25</v>
      </c>
      <c r="V25" s="72">
        <v>25</v>
      </c>
      <c r="W25" s="72">
        <v>25</v>
      </c>
      <c r="X25" s="72">
        <v>25</v>
      </c>
      <c r="Y25" s="73">
        <f>U25+V25+W25+X25</f>
        <v>100</v>
      </c>
      <c r="Z25" s="1009" t="s">
        <v>1260</v>
      </c>
      <c r="AA25" s="221" t="s">
        <v>1218</v>
      </c>
      <c r="AB25" s="514" t="s">
        <v>1218</v>
      </c>
    </row>
    <row r="26" spans="1:28" ht="201" customHeight="1" thickBot="1" x14ac:dyDescent="0.3">
      <c r="A26" s="45" t="s">
        <v>1261</v>
      </c>
      <c r="B26" s="45" t="s">
        <v>422</v>
      </c>
      <c r="C26" s="1026" t="s">
        <v>1262</v>
      </c>
      <c r="D26" s="1026" t="s">
        <v>1263</v>
      </c>
      <c r="E26" s="1026">
        <v>7</v>
      </c>
      <c r="F26" s="1026" t="s">
        <v>1264</v>
      </c>
      <c r="G26" s="1006"/>
      <c r="H26" s="1028" t="s">
        <v>1221</v>
      </c>
      <c r="I26" s="1028" t="s">
        <v>1265</v>
      </c>
      <c r="J26" s="1026" t="s">
        <v>1266</v>
      </c>
      <c r="K26" s="1028" t="s">
        <v>187</v>
      </c>
      <c r="L26" s="1029">
        <v>1</v>
      </c>
      <c r="M26" s="1026" t="s">
        <v>1267</v>
      </c>
      <c r="N26" s="1026" t="s">
        <v>1268</v>
      </c>
      <c r="O26" s="1026">
        <v>25</v>
      </c>
      <c r="P26" s="1026">
        <v>25</v>
      </c>
      <c r="Q26" s="1026">
        <v>25</v>
      </c>
      <c r="R26" s="1026">
        <v>25</v>
      </c>
      <c r="S26" s="225">
        <f t="shared" si="0"/>
        <v>100</v>
      </c>
      <c r="T26" s="184"/>
      <c r="U26" s="52">
        <v>25</v>
      </c>
      <c r="V26" s="72">
        <v>25</v>
      </c>
      <c r="W26" s="72">
        <v>25</v>
      </c>
      <c r="X26" s="72">
        <v>25</v>
      </c>
      <c r="Y26" s="73">
        <f>U26+V26+W26+X26</f>
        <v>100</v>
      </c>
      <c r="Z26" s="1009" t="s">
        <v>1269</v>
      </c>
      <c r="AA26" s="221" t="s">
        <v>1218</v>
      </c>
      <c r="AB26" s="514" t="s">
        <v>1218</v>
      </c>
    </row>
    <row r="27" spans="1:28" s="67" customFormat="1" ht="25.5" customHeight="1" thickBot="1" x14ac:dyDescent="0.3">
      <c r="A27" s="102"/>
      <c r="B27" s="103"/>
      <c r="C27" s="103"/>
      <c r="D27" s="103"/>
      <c r="E27" s="103"/>
      <c r="F27" s="103"/>
      <c r="G27" s="103"/>
      <c r="H27" s="103"/>
      <c r="I27" s="103"/>
      <c r="J27" s="103"/>
      <c r="K27" s="103"/>
      <c r="L27" s="103"/>
      <c r="M27" s="103"/>
      <c r="N27" s="103"/>
      <c r="O27" s="103"/>
      <c r="P27" s="103"/>
      <c r="Q27" s="103"/>
      <c r="R27" s="104"/>
      <c r="S27" s="102" t="s">
        <v>163</v>
      </c>
      <c r="T27" s="103"/>
      <c r="U27" s="103"/>
      <c r="V27" s="103"/>
      <c r="W27" s="103"/>
      <c r="X27" s="103"/>
      <c r="Y27" s="103"/>
      <c r="Z27" s="103"/>
      <c r="AA27" s="103"/>
      <c r="AB27" s="104"/>
    </row>
    <row r="28" spans="1:28" ht="53.25" customHeight="1" x14ac:dyDescent="0.25">
      <c r="A28" s="68" t="s">
        <v>164</v>
      </c>
      <c r="B28" s="105"/>
      <c r="C28" s="105"/>
      <c r="D28" s="105"/>
      <c r="E28" s="106"/>
      <c r="F28" s="69" t="s">
        <v>165</v>
      </c>
      <c r="G28" s="107"/>
      <c r="H28" s="107"/>
      <c r="I28" s="107"/>
      <c r="J28" s="107"/>
      <c r="K28" s="107"/>
      <c r="L28" s="69" t="s">
        <v>165</v>
      </c>
      <c r="M28" s="107"/>
      <c r="N28" s="107"/>
      <c r="O28" s="107"/>
      <c r="P28" s="107"/>
      <c r="Q28" s="107"/>
      <c r="R28" s="108"/>
      <c r="S28" s="70" t="s">
        <v>165</v>
      </c>
      <c r="T28" s="108"/>
      <c r="U28" s="109"/>
      <c r="V28" s="109"/>
      <c r="W28" s="109"/>
      <c r="X28" s="109"/>
      <c r="Y28" s="110"/>
      <c r="Z28" s="70" t="s">
        <v>165</v>
      </c>
      <c r="AA28" s="106"/>
      <c r="AB28" s="111"/>
    </row>
    <row r="29" spans="1:28" ht="26.25" customHeight="1" x14ac:dyDescent="0.25">
      <c r="A29" s="71" t="s">
        <v>166</v>
      </c>
      <c r="B29" s="80" t="s">
        <v>1270</v>
      </c>
      <c r="C29" s="80"/>
      <c r="D29" s="80"/>
      <c r="E29" s="81"/>
      <c r="F29" s="74" t="s">
        <v>168</v>
      </c>
      <c r="G29" s="953" t="s">
        <v>1271</v>
      </c>
      <c r="H29" s="82"/>
      <c r="I29" s="82"/>
      <c r="J29" s="82"/>
      <c r="K29" s="82"/>
      <c r="L29" s="74" t="s">
        <v>170</v>
      </c>
      <c r="M29" s="953" t="s">
        <v>1271</v>
      </c>
      <c r="N29" s="82"/>
      <c r="O29" s="82"/>
      <c r="P29" s="82"/>
      <c r="Q29" s="82"/>
      <c r="R29" s="83"/>
      <c r="S29" s="75" t="s">
        <v>168</v>
      </c>
      <c r="T29" s="822" t="s">
        <v>1272</v>
      </c>
      <c r="U29" s="84"/>
      <c r="V29" s="84"/>
      <c r="W29" s="84"/>
      <c r="X29" s="84"/>
      <c r="Y29" s="85"/>
      <c r="Z29" s="75" t="s">
        <v>1273</v>
      </c>
      <c r="AA29" s="197"/>
      <c r="AB29" s="199"/>
    </row>
    <row r="30" spans="1:28" ht="29.25" customHeight="1" thickBot="1" x14ac:dyDescent="0.3">
      <c r="A30" s="76" t="s">
        <v>173</v>
      </c>
      <c r="B30" s="87" t="s">
        <v>1274</v>
      </c>
      <c r="C30" s="87"/>
      <c r="D30" s="87"/>
      <c r="E30" s="88"/>
      <c r="F30" s="78" t="s">
        <v>173</v>
      </c>
      <c r="G30" s="89" t="s">
        <v>1274</v>
      </c>
      <c r="H30" s="89"/>
      <c r="I30" s="89"/>
      <c r="J30" s="89"/>
      <c r="K30" s="89"/>
      <c r="L30" s="78" t="s">
        <v>173</v>
      </c>
      <c r="M30" s="89" t="s">
        <v>1274</v>
      </c>
      <c r="N30" s="89"/>
      <c r="O30" s="89"/>
      <c r="P30" s="89"/>
      <c r="Q30" s="89"/>
      <c r="R30" s="90"/>
      <c r="S30" s="79" t="s">
        <v>173</v>
      </c>
      <c r="T30" s="90" t="s">
        <v>1274</v>
      </c>
      <c r="U30" s="91"/>
      <c r="V30" s="91"/>
      <c r="W30" s="91"/>
      <c r="X30" s="91"/>
      <c r="Y30" s="92"/>
      <c r="Z30" s="1030" t="s">
        <v>1275</v>
      </c>
      <c r="AA30" s="206"/>
      <c r="AB30" s="239"/>
    </row>
  </sheetData>
  <mergeCells count="82">
    <mergeCell ref="B30:E30"/>
    <mergeCell ref="G30:K30"/>
    <mergeCell ref="M30:R30"/>
    <mergeCell ref="T30:Y30"/>
    <mergeCell ref="AA30:AB30"/>
    <mergeCell ref="AA20:AA22"/>
    <mergeCell ref="AB20:AB22"/>
    <mergeCell ref="A27:R27"/>
    <mergeCell ref="S27:AB27"/>
    <mergeCell ref="B29:E29"/>
    <mergeCell ref="G29:K29"/>
    <mergeCell ref="M29:R29"/>
    <mergeCell ref="T29:Y29"/>
    <mergeCell ref="AA29:AB29"/>
    <mergeCell ref="U20:U22"/>
    <mergeCell ref="V20:V22"/>
    <mergeCell ref="W20:W22"/>
    <mergeCell ref="X20:X22"/>
    <mergeCell ref="Y20:Y22"/>
    <mergeCell ref="Z20:Z22"/>
    <mergeCell ref="N20:N22"/>
    <mergeCell ref="O20:O22"/>
    <mergeCell ref="P20:P22"/>
    <mergeCell ref="Q20:Q22"/>
    <mergeCell ref="R20:R22"/>
    <mergeCell ref="S20:S22"/>
    <mergeCell ref="H20:H22"/>
    <mergeCell ref="I20:I22"/>
    <mergeCell ref="J20:J22"/>
    <mergeCell ref="K20:K22"/>
    <mergeCell ref="L20:L22"/>
    <mergeCell ref="M20:M22"/>
    <mergeCell ref="A18:A23"/>
    <mergeCell ref="B18:B23"/>
    <mergeCell ref="C18:C19"/>
    <mergeCell ref="D18:D19"/>
    <mergeCell ref="G18:G26"/>
    <mergeCell ref="C20:C22"/>
    <mergeCell ref="D20:D22"/>
    <mergeCell ref="E20:E22"/>
    <mergeCell ref="F20:F22"/>
    <mergeCell ref="B28:E28"/>
    <mergeCell ref="G28:K28"/>
    <mergeCell ref="M28:R28"/>
    <mergeCell ref="T28:Y28"/>
    <mergeCell ref="AA28:AB28"/>
    <mergeCell ref="T16:T26"/>
    <mergeCell ref="U16:Y16"/>
    <mergeCell ref="Z16:Z17"/>
    <mergeCell ref="AA16:AA17"/>
    <mergeCell ref="AB16:AB17"/>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012AB-D32D-498D-B08D-63624B2AEB30}">
  <sheetPr codeName="Hoja3"/>
  <dimension ref="A1:AB28"/>
  <sheetViews>
    <sheetView workbookViewId="0">
      <selection activeCell="D12" sqref="D12:AB12"/>
    </sheetView>
  </sheetViews>
  <sheetFormatPr baseColWidth="10" defaultRowHeight="15" x14ac:dyDescent="0.25"/>
  <cols>
    <col min="1" max="1" width="24.7109375" style="2" customWidth="1"/>
    <col min="2" max="2" width="16.5703125" style="2" customWidth="1"/>
    <col min="3" max="3" width="13.42578125" style="2" customWidth="1"/>
    <col min="4" max="4" width="15.28515625" style="2" customWidth="1"/>
    <col min="5" max="5" width="5.42578125" style="2" customWidth="1"/>
    <col min="6" max="6" width="17.42578125" style="2" customWidth="1"/>
    <col min="7" max="7" width="17.85546875" style="2" customWidth="1"/>
    <col min="8" max="8" width="12.28515625" style="2" customWidth="1"/>
    <col min="9" max="9" width="14.5703125" style="2" customWidth="1"/>
    <col min="10" max="10" width="14" style="2" customWidth="1"/>
    <col min="11" max="11" width="15.28515625" style="2" customWidth="1"/>
    <col min="12" max="12" width="13.5703125" style="2" customWidth="1"/>
    <col min="13" max="13" width="11.5703125" style="2" customWidth="1"/>
    <col min="14" max="14" width="17.140625" style="2" customWidth="1"/>
    <col min="15" max="15" width="8" style="2" customWidth="1"/>
    <col min="16" max="16" width="8.140625" style="2" customWidth="1"/>
    <col min="17" max="17" width="7.5703125" style="2" customWidth="1"/>
    <col min="18" max="18" width="6.85546875" style="2" customWidth="1"/>
    <col min="19" max="19" width="20.5703125" style="2" customWidth="1"/>
    <col min="20" max="20" width="1.42578125" style="67" customWidth="1"/>
    <col min="21" max="21" width="7.140625" style="2" customWidth="1"/>
    <col min="22" max="22" width="9.140625" style="2" customWidth="1"/>
    <col min="23" max="23" width="7" style="2" customWidth="1"/>
    <col min="24" max="24" width="7.5703125" style="2" customWidth="1"/>
    <col min="25" max="25" width="14.5703125" style="2" customWidth="1"/>
    <col min="26" max="26" width="82.5703125" style="2" customWidth="1"/>
    <col min="27" max="27" width="35" style="2" customWidth="1"/>
    <col min="28" max="28" width="27.140625" style="2" customWidth="1"/>
    <col min="29" max="256" width="11.42578125" style="2"/>
    <col min="257" max="257" width="24.7109375" style="2" customWidth="1"/>
    <col min="258" max="258" width="16.5703125" style="2" customWidth="1"/>
    <col min="259" max="259" width="13.42578125" style="2" customWidth="1"/>
    <col min="260" max="260" width="15.28515625" style="2" customWidth="1"/>
    <col min="261" max="261" width="5.42578125" style="2" customWidth="1"/>
    <col min="262" max="262" width="17.42578125" style="2" customWidth="1"/>
    <col min="263" max="263" width="17.85546875" style="2" customWidth="1"/>
    <col min="264" max="264" width="12.28515625" style="2" customWidth="1"/>
    <col min="265" max="265" width="14.5703125" style="2" customWidth="1"/>
    <col min="266" max="266" width="14" style="2" customWidth="1"/>
    <col min="267" max="267" width="15.28515625" style="2" customWidth="1"/>
    <col min="268" max="268" width="13.5703125" style="2" customWidth="1"/>
    <col min="269" max="269" width="11.5703125" style="2" customWidth="1"/>
    <col min="270" max="270" width="17.140625" style="2" customWidth="1"/>
    <col min="271" max="271" width="8" style="2" customWidth="1"/>
    <col min="272" max="272" width="8.140625" style="2" customWidth="1"/>
    <col min="273" max="273" width="7.5703125" style="2" customWidth="1"/>
    <col min="274" max="274" width="6.85546875" style="2" customWidth="1"/>
    <col min="275" max="275" width="20.5703125" style="2" customWidth="1"/>
    <col min="276" max="276" width="1.42578125" style="2" customWidth="1"/>
    <col min="277" max="277" width="7.140625" style="2" customWidth="1"/>
    <col min="278" max="278" width="9.140625" style="2" customWidth="1"/>
    <col min="279" max="279" width="7" style="2" customWidth="1"/>
    <col min="280" max="280" width="7.5703125" style="2" customWidth="1"/>
    <col min="281" max="281" width="14.5703125" style="2" customWidth="1"/>
    <col min="282" max="282" width="82.5703125" style="2" customWidth="1"/>
    <col min="283" max="283" width="35" style="2" customWidth="1"/>
    <col min="284" max="284" width="27.140625" style="2" customWidth="1"/>
    <col min="285" max="512" width="11.42578125" style="2"/>
    <col min="513" max="513" width="24.7109375" style="2" customWidth="1"/>
    <col min="514" max="514" width="16.5703125" style="2" customWidth="1"/>
    <col min="515" max="515" width="13.42578125" style="2" customWidth="1"/>
    <col min="516" max="516" width="15.28515625" style="2" customWidth="1"/>
    <col min="517" max="517" width="5.42578125" style="2" customWidth="1"/>
    <col min="518" max="518" width="17.42578125" style="2" customWidth="1"/>
    <col min="519" max="519" width="17.85546875" style="2" customWidth="1"/>
    <col min="520" max="520" width="12.28515625" style="2" customWidth="1"/>
    <col min="521" max="521" width="14.5703125" style="2" customWidth="1"/>
    <col min="522" max="522" width="14" style="2" customWidth="1"/>
    <col min="523" max="523" width="15.28515625" style="2" customWidth="1"/>
    <col min="524" max="524" width="13.5703125" style="2" customWidth="1"/>
    <col min="525" max="525" width="11.5703125" style="2" customWidth="1"/>
    <col min="526" max="526" width="17.140625" style="2" customWidth="1"/>
    <col min="527" max="527" width="8" style="2" customWidth="1"/>
    <col min="528" max="528" width="8.140625" style="2" customWidth="1"/>
    <col min="529" max="529" width="7.5703125" style="2" customWidth="1"/>
    <col min="530" max="530" width="6.85546875" style="2" customWidth="1"/>
    <col min="531" max="531" width="20.5703125" style="2" customWidth="1"/>
    <col min="532" max="532" width="1.42578125" style="2" customWidth="1"/>
    <col min="533" max="533" width="7.140625" style="2" customWidth="1"/>
    <col min="534" max="534" width="9.140625" style="2" customWidth="1"/>
    <col min="535" max="535" width="7" style="2" customWidth="1"/>
    <col min="536" max="536" width="7.5703125" style="2" customWidth="1"/>
    <col min="537" max="537" width="14.5703125" style="2" customWidth="1"/>
    <col min="538" max="538" width="82.5703125" style="2" customWidth="1"/>
    <col min="539" max="539" width="35" style="2" customWidth="1"/>
    <col min="540" max="540" width="27.140625" style="2" customWidth="1"/>
    <col min="541" max="768" width="11.42578125" style="2"/>
    <col min="769" max="769" width="24.7109375" style="2" customWidth="1"/>
    <col min="770" max="770" width="16.5703125" style="2" customWidth="1"/>
    <col min="771" max="771" width="13.42578125" style="2" customWidth="1"/>
    <col min="772" max="772" width="15.28515625" style="2" customWidth="1"/>
    <col min="773" max="773" width="5.42578125" style="2" customWidth="1"/>
    <col min="774" max="774" width="17.42578125" style="2" customWidth="1"/>
    <col min="775" max="775" width="17.85546875" style="2" customWidth="1"/>
    <col min="776" max="776" width="12.28515625" style="2" customWidth="1"/>
    <col min="777" max="777" width="14.5703125" style="2" customWidth="1"/>
    <col min="778" max="778" width="14" style="2" customWidth="1"/>
    <col min="779" max="779" width="15.28515625" style="2" customWidth="1"/>
    <col min="780" max="780" width="13.5703125" style="2" customWidth="1"/>
    <col min="781" max="781" width="11.5703125" style="2" customWidth="1"/>
    <col min="782" max="782" width="17.140625" style="2" customWidth="1"/>
    <col min="783" max="783" width="8" style="2" customWidth="1"/>
    <col min="784" max="784" width="8.140625" style="2" customWidth="1"/>
    <col min="785" max="785" width="7.5703125" style="2" customWidth="1"/>
    <col min="786" max="786" width="6.85546875" style="2" customWidth="1"/>
    <col min="787" max="787" width="20.5703125" style="2" customWidth="1"/>
    <col min="788" max="788" width="1.42578125" style="2" customWidth="1"/>
    <col min="789" max="789" width="7.140625" style="2" customWidth="1"/>
    <col min="790" max="790" width="9.140625" style="2" customWidth="1"/>
    <col min="791" max="791" width="7" style="2" customWidth="1"/>
    <col min="792" max="792" width="7.5703125" style="2" customWidth="1"/>
    <col min="793" max="793" width="14.5703125" style="2" customWidth="1"/>
    <col min="794" max="794" width="82.5703125" style="2" customWidth="1"/>
    <col min="795" max="795" width="35" style="2" customWidth="1"/>
    <col min="796" max="796" width="27.140625" style="2" customWidth="1"/>
    <col min="797" max="1024" width="11.42578125" style="2"/>
    <col min="1025" max="1025" width="24.7109375" style="2" customWidth="1"/>
    <col min="1026" max="1026" width="16.5703125" style="2" customWidth="1"/>
    <col min="1027" max="1027" width="13.42578125" style="2" customWidth="1"/>
    <col min="1028" max="1028" width="15.28515625" style="2" customWidth="1"/>
    <col min="1029" max="1029" width="5.42578125" style="2" customWidth="1"/>
    <col min="1030" max="1030" width="17.42578125" style="2" customWidth="1"/>
    <col min="1031" max="1031" width="17.85546875" style="2" customWidth="1"/>
    <col min="1032" max="1032" width="12.28515625" style="2" customWidth="1"/>
    <col min="1033" max="1033" width="14.5703125" style="2" customWidth="1"/>
    <col min="1034" max="1034" width="14" style="2" customWidth="1"/>
    <col min="1035" max="1035" width="15.28515625" style="2" customWidth="1"/>
    <col min="1036" max="1036" width="13.5703125" style="2" customWidth="1"/>
    <col min="1037" max="1037" width="11.5703125" style="2" customWidth="1"/>
    <col min="1038" max="1038" width="17.140625" style="2" customWidth="1"/>
    <col min="1039" max="1039" width="8" style="2" customWidth="1"/>
    <col min="1040" max="1040" width="8.140625" style="2" customWidth="1"/>
    <col min="1041" max="1041" width="7.5703125" style="2" customWidth="1"/>
    <col min="1042" max="1042" width="6.85546875" style="2" customWidth="1"/>
    <col min="1043" max="1043" width="20.5703125" style="2" customWidth="1"/>
    <col min="1044" max="1044" width="1.42578125" style="2" customWidth="1"/>
    <col min="1045" max="1045" width="7.140625" style="2" customWidth="1"/>
    <col min="1046" max="1046" width="9.140625" style="2" customWidth="1"/>
    <col min="1047" max="1047" width="7" style="2" customWidth="1"/>
    <col min="1048" max="1048" width="7.5703125" style="2" customWidth="1"/>
    <col min="1049" max="1049" width="14.5703125" style="2" customWidth="1"/>
    <col min="1050" max="1050" width="82.5703125" style="2" customWidth="1"/>
    <col min="1051" max="1051" width="35" style="2" customWidth="1"/>
    <col min="1052" max="1052" width="27.140625" style="2" customWidth="1"/>
    <col min="1053" max="1280" width="11.42578125" style="2"/>
    <col min="1281" max="1281" width="24.7109375" style="2" customWidth="1"/>
    <col min="1282" max="1282" width="16.5703125" style="2" customWidth="1"/>
    <col min="1283" max="1283" width="13.42578125" style="2" customWidth="1"/>
    <col min="1284" max="1284" width="15.28515625" style="2" customWidth="1"/>
    <col min="1285" max="1285" width="5.42578125" style="2" customWidth="1"/>
    <col min="1286" max="1286" width="17.42578125" style="2" customWidth="1"/>
    <col min="1287" max="1287" width="17.85546875" style="2" customWidth="1"/>
    <col min="1288" max="1288" width="12.28515625" style="2" customWidth="1"/>
    <col min="1289" max="1289" width="14.5703125" style="2" customWidth="1"/>
    <col min="1290" max="1290" width="14" style="2" customWidth="1"/>
    <col min="1291" max="1291" width="15.28515625" style="2" customWidth="1"/>
    <col min="1292" max="1292" width="13.5703125" style="2" customWidth="1"/>
    <col min="1293" max="1293" width="11.5703125" style="2" customWidth="1"/>
    <col min="1294" max="1294" width="17.140625" style="2" customWidth="1"/>
    <col min="1295" max="1295" width="8" style="2" customWidth="1"/>
    <col min="1296" max="1296" width="8.140625" style="2" customWidth="1"/>
    <col min="1297" max="1297" width="7.5703125" style="2" customWidth="1"/>
    <col min="1298" max="1298" width="6.85546875" style="2" customWidth="1"/>
    <col min="1299" max="1299" width="20.5703125" style="2" customWidth="1"/>
    <col min="1300" max="1300" width="1.42578125" style="2" customWidth="1"/>
    <col min="1301" max="1301" width="7.140625" style="2" customWidth="1"/>
    <col min="1302" max="1302" width="9.140625" style="2" customWidth="1"/>
    <col min="1303" max="1303" width="7" style="2" customWidth="1"/>
    <col min="1304" max="1304" width="7.5703125" style="2" customWidth="1"/>
    <col min="1305" max="1305" width="14.5703125" style="2" customWidth="1"/>
    <col min="1306" max="1306" width="82.5703125" style="2" customWidth="1"/>
    <col min="1307" max="1307" width="35" style="2" customWidth="1"/>
    <col min="1308" max="1308" width="27.140625" style="2" customWidth="1"/>
    <col min="1309" max="1536" width="11.42578125" style="2"/>
    <col min="1537" max="1537" width="24.7109375" style="2" customWidth="1"/>
    <col min="1538" max="1538" width="16.5703125" style="2" customWidth="1"/>
    <col min="1539" max="1539" width="13.42578125" style="2" customWidth="1"/>
    <col min="1540" max="1540" width="15.28515625" style="2" customWidth="1"/>
    <col min="1541" max="1541" width="5.42578125" style="2" customWidth="1"/>
    <col min="1542" max="1542" width="17.42578125" style="2" customWidth="1"/>
    <col min="1543" max="1543" width="17.85546875" style="2" customWidth="1"/>
    <col min="1544" max="1544" width="12.28515625" style="2" customWidth="1"/>
    <col min="1545" max="1545" width="14.5703125" style="2" customWidth="1"/>
    <col min="1546" max="1546" width="14" style="2" customWidth="1"/>
    <col min="1547" max="1547" width="15.28515625" style="2" customWidth="1"/>
    <col min="1548" max="1548" width="13.5703125" style="2" customWidth="1"/>
    <col min="1549" max="1549" width="11.5703125" style="2" customWidth="1"/>
    <col min="1550" max="1550" width="17.140625" style="2" customWidth="1"/>
    <col min="1551" max="1551" width="8" style="2" customWidth="1"/>
    <col min="1552" max="1552" width="8.140625" style="2" customWidth="1"/>
    <col min="1553" max="1553" width="7.5703125" style="2" customWidth="1"/>
    <col min="1554" max="1554" width="6.85546875" style="2" customWidth="1"/>
    <col min="1555" max="1555" width="20.5703125" style="2" customWidth="1"/>
    <col min="1556" max="1556" width="1.42578125" style="2" customWidth="1"/>
    <col min="1557" max="1557" width="7.140625" style="2" customWidth="1"/>
    <col min="1558" max="1558" width="9.140625" style="2" customWidth="1"/>
    <col min="1559" max="1559" width="7" style="2" customWidth="1"/>
    <col min="1560" max="1560" width="7.5703125" style="2" customWidth="1"/>
    <col min="1561" max="1561" width="14.5703125" style="2" customWidth="1"/>
    <col min="1562" max="1562" width="82.5703125" style="2" customWidth="1"/>
    <col min="1563" max="1563" width="35" style="2" customWidth="1"/>
    <col min="1564" max="1564" width="27.140625" style="2" customWidth="1"/>
    <col min="1565" max="1792" width="11.42578125" style="2"/>
    <col min="1793" max="1793" width="24.7109375" style="2" customWidth="1"/>
    <col min="1794" max="1794" width="16.5703125" style="2" customWidth="1"/>
    <col min="1795" max="1795" width="13.42578125" style="2" customWidth="1"/>
    <col min="1796" max="1796" width="15.28515625" style="2" customWidth="1"/>
    <col min="1797" max="1797" width="5.42578125" style="2" customWidth="1"/>
    <col min="1798" max="1798" width="17.42578125" style="2" customWidth="1"/>
    <col min="1799" max="1799" width="17.85546875" style="2" customWidth="1"/>
    <col min="1800" max="1800" width="12.28515625" style="2" customWidth="1"/>
    <col min="1801" max="1801" width="14.5703125" style="2" customWidth="1"/>
    <col min="1802" max="1802" width="14" style="2" customWidth="1"/>
    <col min="1803" max="1803" width="15.28515625" style="2" customWidth="1"/>
    <col min="1804" max="1804" width="13.5703125" style="2" customWidth="1"/>
    <col min="1805" max="1805" width="11.5703125" style="2" customWidth="1"/>
    <col min="1806" max="1806" width="17.140625" style="2" customWidth="1"/>
    <col min="1807" max="1807" width="8" style="2" customWidth="1"/>
    <col min="1808" max="1808" width="8.140625" style="2" customWidth="1"/>
    <col min="1809" max="1809" width="7.5703125" style="2" customWidth="1"/>
    <col min="1810" max="1810" width="6.85546875" style="2" customWidth="1"/>
    <col min="1811" max="1811" width="20.5703125" style="2" customWidth="1"/>
    <col min="1812" max="1812" width="1.42578125" style="2" customWidth="1"/>
    <col min="1813" max="1813" width="7.140625" style="2" customWidth="1"/>
    <col min="1814" max="1814" width="9.140625" style="2" customWidth="1"/>
    <col min="1815" max="1815" width="7" style="2" customWidth="1"/>
    <col min="1816" max="1816" width="7.5703125" style="2" customWidth="1"/>
    <col min="1817" max="1817" width="14.5703125" style="2" customWidth="1"/>
    <col min="1818" max="1818" width="82.5703125" style="2" customWidth="1"/>
    <col min="1819" max="1819" width="35" style="2" customWidth="1"/>
    <col min="1820" max="1820" width="27.140625" style="2" customWidth="1"/>
    <col min="1821" max="2048" width="11.42578125" style="2"/>
    <col min="2049" max="2049" width="24.7109375" style="2" customWidth="1"/>
    <col min="2050" max="2050" width="16.5703125" style="2" customWidth="1"/>
    <col min="2051" max="2051" width="13.42578125" style="2" customWidth="1"/>
    <col min="2052" max="2052" width="15.28515625" style="2" customWidth="1"/>
    <col min="2053" max="2053" width="5.42578125" style="2" customWidth="1"/>
    <col min="2054" max="2054" width="17.42578125" style="2" customWidth="1"/>
    <col min="2055" max="2055" width="17.85546875" style="2" customWidth="1"/>
    <col min="2056" max="2056" width="12.28515625" style="2" customWidth="1"/>
    <col min="2057" max="2057" width="14.5703125" style="2" customWidth="1"/>
    <col min="2058" max="2058" width="14" style="2" customWidth="1"/>
    <col min="2059" max="2059" width="15.28515625" style="2" customWidth="1"/>
    <col min="2060" max="2060" width="13.5703125" style="2" customWidth="1"/>
    <col min="2061" max="2061" width="11.5703125" style="2" customWidth="1"/>
    <col min="2062" max="2062" width="17.140625" style="2" customWidth="1"/>
    <col min="2063" max="2063" width="8" style="2" customWidth="1"/>
    <col min="2064" max="2064" width="8.140625" style="2" customWidth="1"/>
    <col min="2065" max="2065" width="7.5703125" style="2" customWidth="1"/>
    <col min="2066" max="2066" width="6.85546875" style="2" customWidth="1"/>
    <col min="2067" max="2067" width="20.5703125" style="2" customWidth="1"/>
    <col min="2068" max="2068" width="1.42578125" style="2" customWidth="1"/>
    <col min="2069" max="2069" width="7.140625" style="2" customWidth="1"/>
    <col min="2070" max="2070" width="9.140625" style="2" customWidth="1"/>
    <col min="2071" max="2071" width="7" style="2" customWidth="1"/>
    <col min="2072" max="2072" width="7.5703125" style="2" customWidth="1"/>
    <col min="2073" max="2073" width="14.5703125" style="2" customWidth="1"/>
    <col min="2074" max="2074" width="82.5703125" style="2" customWidth="1"/>
    <col min="2075" max="2075" width="35" style="2" customWidth="1"/>
    <col min="2076" max="2076" width="27.140625" style="2" customWidth="1"/>
    <col min="2077" max="2304" width="11.42578125" style="2"/>
    <col min="2305" max="2305" width="24.7109375" style="2" customWidth="1"/>
    <col min="2306" max="2306" width="16.5703125" style="2" customWidth="1"/>
    <col min="2307" max="2307" width="13.42578125" style="2" customWidth="1"/>
    <col min="2308" max="2308" width="15.28515625" style="2" customWidth="1"/>
    <col min="2309" max="2309" width="5.42578125" style="2" customWidth="1"/>
    <col min="2310" max="2310" width="17.42578125" style="2" customWidth="1"/>
    <col min="2311" max="2311" width="17.85546875" style="2" customWidth="1"/>
    <col min="2312" max="2312" width="12.28515625" style="2" customWidth="1"/>
    <col min="2313" max="2313" width="14.5703125" style="2" customWidth="1"/>
    <col min="2314" max="2314" width="14" style="2" customWidth="1"/>
    <col min="2315" max="2315" width="15.28515625" style="2" customWidth="1"/>
    <col min="2316" max="2316" width="13.5703125" style="2" customWidth="1"/>
    <col min="2317" max="2317" width="11.5703125" style="2" customWidth="1"/>
    <col min="2318" max="2318" width="17.140625" style="2" customWidth="1"/>
    <col min="2319" max="2319" width="8" style="2" customWidth="1"/>
    <col min="2320" max="2320" width="8.140625" style="2" customWidth="1"/>
    <col min="2321" max="2321" width="7.5703125" style="2" customWidth="1"/>
    <col min="2322" max="2322" width="6.85546875" style="2" customWidth="1"/>
    <col min="2323" max="2323" width="20.5703125" style="2" customWidth="1"/>
    <col min="2324" max="2324" width="1.42578125" style="2" customWidth="1"/>
    <col min="2325" max="2325" width="7.140625" style="2" customWidth="1"/>
    <col min="2326" max="2326" width="9.140625" style="2" customWidth="1"/>
    <col min="2327" max="2327" width="7" style="2" customWidth="1"/>
    <col min="2328" max="2328" width="7.5703125" style="2" customWidth="1"/>
    <col min="2329" max="2329" width="14.5703125" style="2" customWidth="1"/>
    <col min="2330" max="2330" width="82.5703125" style="2" customWidth="1"/>
    <col min="2331" max="2331" width="35" style="2" customWidth="1"/>
    <col min="2332" max="2332" width="27.140625" style="2" customWidth="1"/>
    <col min="2333" max="2560" width="11.42578125" style="2"/>
    <col min="2561" max="2561" width="24.7109375" style="2" customWidth="1"/>
    <col min="2562" max="2562" width="16.5703125" style="2" customWidth="1"/>
    <col min="2563" max="2563" width="13.42578125" style="2" customWidth="1"/>
    <col min="2564" max="2564" width="15.28515625" style="2" customWidth="1"/>
    <col min="2565" max="2565" width="5.42578125" style="2" customWidth="1"/>
    <col min="2566" max="2566" width="17.42578125" style="2" customWidth="1"/>
    <col min="2567" max="2567" width="17.85546875" style="2" customWidth="1"/>
    <col min="2568" max="2568" width="12.28515625" style="2" customWidth="1"/>
    <col min="2569" max="2569" width="14.5703125" style="2" customWidth="1"/>
    <col min="2570" max="2570" width="14" style="2" customWidth="1"/>
    <col min="2571" max="2571" width="15.28515625" style="2" customWidth="1"/>
    <col min="2572" max="2572" width="13.5703125" style="2" customWidth="1"/>
    <col min="2573" max="2573" width="11.5703125" style="2" customWidth="1"/>
    <col min="2574" max="2574" width="17.140625" style="2" customWidth="1"/>
    <col min="2575" max="2575" width="8" style="2" customWidth="1"/>
    <col min="2576" max="2576" width="8.140625" style="2" customWidth="1"/>
    <col min="2577" max="2577" width="7.5703125" style="2" customWidth="1"/>
    <col min="2578" max="2578" width="6.85546875" style="2" customWidth="1"/>
    <col min="2579" max="2579" width="20.5703125" style="2" customWidth="1"/>
    <col min="2580" max="2580" width="1.42578125" style="2" customWidth="1"/>
    <col min="2581" max="2581" width="7.140625" style="2" customWidth="1"/>
    <col min="2582" max="2582" width="9.140625" style="2" customWidth="1"/>
    <col min="2583" max="2583" width="7" style="2" customWidth="1"/>
    <col min="2584" max="2584" width="7.5703125" style="2" customWidth="1"/>
    <col min="2585" max="2585" width="14.5703125" style="2" customWidth="1"/>
    <col min="2586" max="2586" width="82.5703125" style="2" customWidth="1"/>
    <col min="2587" max="2587" width="35" style="2" customWidth="1"/>
    <col min="2588" max="2588" width="27.140625" style="2" customWidth="1"/>
    <col min="2589" max="2816" width="11.42578125" style="2"/>
    <col min="2817" max="2817" width="24.7109375" style="2" customWidth="1"/>
    <col min="2818" max="2818" width="16.5703125" style="2" customWidth="1"/>
    <col min="2819" max="2819" width="13.42578125" style="2" customWidth="1"/>
    <col min="2820" max="2820" width="15.28515625" style="2" customWidth="1"/>
    <col min="2821" max="2821" width="5.42578125" style="2" customWidth="1"/>
    <col min="2822" max="2822" width="17.42578125" style="2" customWidth="1"/>
    <col min="2823" max="2823" width="17.85546875" style="2" customWidth="1"/>
    <col min="2824" max="2824" width="12.28515625" style="2" customWidth="1"/>
    <col min="2825" max="2825" width="14.5703125" style="2" customWidth="1"/>
    <col min="2826" max="2826" width="14" style="2" customWidth="1"/>
    <col min="2827" max="2827" width="15.28515625" style="2" customWidth="1"/>
    <col min="2828" max="2828" width="13.5703125" style="2" customWidth="1"/>
    <col min="2829" max="2829" width="11.5703125" style="2" customWidth="1"/>
    <col min="2830" max="2830" width="17.140625" style="2" customWidth="1"/>
    <col min="2831" max="2831" width="8" style="2" customWidth="1"/>
    <col min="2832" max="2832" width="8.140625" style="2" customWidth="1"/>
    <col min="2833" max="2833" width="7.5703125" style="2" customWidth="1"/>
    <col min="2834" max="2834" width="6.85546875" style="2" customWidth="1"/>
    <col min="2835" max="2835" width="20.5703125" style="2" customWidth="1"/>
    <col min="2836" max="2836" width="1.42578125" style="2" customWidth="1"/>
    <col min="2837" max="2837" width="7.140625" style="2" customWidth="1"/>
    <col min="2838" max="2838" width="9.140625" style="2" customWidth="1"/>
    <col min="2839" max="2839" width="7" style="2" customWidth="1"/>
    <col min="2840" max="2840" width="7.5703125" style="2" customWidth="1"/>
    <col min="2841" max="2841" width="14.5703125" style="2" customWidth="1"/>
    <col min="2842" max="2842" width="82.5703125" style="2" customWidth="1"/>
    <col min="2843" max="2843" width="35" style="2" customWidth="1"/>
    <col min="2844" max="2844" width="27.140625" style="2" customWidth="1"/>
    <col min="2845" max="3072" width="11.42578125" style="2"/>
    <col min="3073" max="3073" width="24.7109375" style="2" customWidth="1"/>
    <col min="3074" max="3074" width="16.5703125" style="2" customWidth="1"/>
    <col min="3075" max="3075" width="13.42578125" style="2" customWidth="1"/>
    <col min="3076" max="3076" width="15.28515625" style="2" customWidth="1"/>
    <col min="3077" max="3077" width="5.42578125" style="2" customWidth="1"/>
    <col min="3078" max="3078" width="17.42578125" style="2" customWidth="1"/>
    <col min="3079" max="3079" width="17.85546875" style="2" customWidth="1"/>
    <col min="3080" max="3080" width="12.28515625" style="2" customWidth="1"/>
    <col min="3081" max="3081" width="14.5703125" style="2" customWidth="1"/>
    <col min="3082" max="3082" width="14" style="2" customWidth="1"/>
    <col min="3083" max="3083" width="15.28515625" style="2" customWidth="1"/>
    <col min="3084" max="3084" width="13.5703125" style="2" customWidth="1"/>
    <col min="3085" max="3085" width="11.5703125" style="2" customWidth="1"/>
    <col min="3086" max="3086" width="17.140625" style="2" customWidth="1"/>
    <col min="3087" max="3087" width="8" style="2" customWidth="1"/>
    <col min="3088" max="3088" width="8.140625" style="2" customWidth="1"/>
    <col min="3089" max="3089" width="7.5703125" style="2" customWidth="1"/>
    <col min="3090" max="3090" width="6.85546875" style="2" customWidth="1"/>
    <col min="3091" max="3091" width="20.5703125" style="2" customWidth="1"/>
    <col min="3092" max="3092" width="1.42578125" style="2" customWidth="1"/>
    <col min="3093" max="3093" width="7.140625" style="2" customWidth="1"/>
    <col min="3094" max="3094" width="9.140625" style="2" customWidth="1"/>
    <col min="3095" max="3095" width="7" style="2" customWidth="1"/>
    <col min="3096" max="3096" width="7.5703125" style="2" customWidth="1"/>
    <col min="3097" max="3097" width="14.5703125" style="2" customWidth="1"/>
    <col min="3098" max="3098" width="82.5703125" style="2" customWidth="1"/>
    <col min="3099" max="3099" width="35" style="2" customWidth="1"/>
    <col min="3100" max="3100" width="27.140625" style="2" customWidth="1"/>
    <col min="3101" max="3328" width="11.42578125" style="2"/>
    <col min="3329" max="3329" width="24.7109375" style="2" customWidth="1"/>
    <col min="3330" max="3330" width="16.5703125" style="2" customWidth="1"/>
    <col min="3331" max="3331" width="13.42578125" style="2" customWidth="1"/>
    <col min="3332" max="3332" width="15.28515625" style="2" customWidth="1"/>
    <col min="3333" max="3333" width="5.42578125" style="2" customWidth="1"/>
    <col min="3334" max="3334" width="17.42578125" style="2" customWidth="1"/>
    <col min="3335" max="3335" width="17.85546875" style="2" customWidth="1"/>
    <col min="3336" max="3336" width="12.28515625" style="2" customWidth="1"/>
    <col min="3337" max="3337" width="14.5703125" style="2" customWidth="1"/>
    <col min="3338" max="3338" width="14" style="2" customWidth="1"/>
    <col min="3339" max="3339" width="15.28515625" style="2" customWidth="1"/>
    <col min="3340" max="3340" width="13.5703125" style="2" customWidth="1"/>
    <col min="3341" max="3341" width="11.5703125" style="2" customWidth="1"/>
    <col min="3342" max="3342" width="17.140625" style="2" customWidth="1"/>
    <col min="3343" max="3343" width="8" style="2" customWidth="1"/>
    <col min="3344" max="3344" width="8.140625" style="2" customWidth="1"/>
    <col min="3345" max="3345" width="7.5703125" style="2" customWidth="1"/>
    <col min="3346" max="3346" width="6.85546875" style="2" customWidth="1"/>
    <col min="3347" max="3347" width="20.5703125" style="2" customWidth="1"/>
    <col min="3348" max="3348" width="1.42578125" style="2" customWidth="1"/>
    <col min="3349" max="3349" width="7.140625" style="2" customWidth="1"/>
    <col min="3350" max="3350" width="9.140625" style="2" customWidth="1"/>
    <col min="3351" max="3351" width="7" style="2" customWidth="1"/>
    <col min="3352" max="3352" width="7.5703125" style="2" customWidth="1"/>
    <col min="3353" max="3353" width="14.5703125" style="2" customWidth="1"/>
    <col min="3354" max="3354" width="82.5703125" style="2" customWidth="1"/>
    <col min="3355" max="3355" width="35" style="2" customWidth="1"/>
    <col min="3356" max="3356" width="27.140625" style="2" customWidth="1"/>
    <col min="3357" max="3584" width="11.42578125" style="2"/>
    <col min="3585" max="3585" width="24.7109375" style="2" customWidth="1"/>
    <col min="3586" max="3586" width="16.5703125" style="2" customWidth="1"/>
    <col min="3587" max="3587" width="13.42578125" style="2" customWidth="1"/>
    <col min="3588" max="3588" width="15.28515625" style="2" customWidth="1"/>
    <col min="3589" max="3589" width="5.42578125" style="2" customWidth="1"/>
    <col min="3590" max="3590" width="17.42578125" style="2" customWidth="1"/>
    <col min="3591" max="3591" width="17.85546875" style="2" customWidth="1"/>
    <col min="3592" max="3592" width="12.28515625" style="2" customWidth="1"/>
    <col min="3593" max="3593" width="14.5703125" style="2" customWidth="1"/>
    <col min="3594" max="3594" width="14" style="2" customWidth="1"/>
    <col min="3595" max="3595" width="15.28515625" style="2" customWidth="1"/>
    <col min="3596" max="3596" width="13.5703125" style="2" customWidth="1"/>
    <col min="3597" max="3597" width="11.5703125" style="2" customWidth="1"/>
    <col min="3598" max="3598" width="17.140625" style="2" customWidth="1"/>
    <col min="3599" max="3599" width="8" style="2" customWidth="1"/>
    <col min="3600" max="3600" width="8.140625" style="2" customWidth="1"/>
    <col min="3601" max="3601" width="7.5703125" style="2" customWidth="1"/>
    <col min="3602" max="3602" width="6.85546875" style="2" customWidth="1"/>
    <col min="3603" max="3603" width="20.5703125" style="2" customWidth="1"/>
    <col min="3604" max="3604" width="1.42578125" style="2" customWidth="1"/>
    <col min="3605" max="3605" width="7.140625" style="2" customWidth="1"/>
    <col min="3606" max="3606" width="9.140625" style="2" customWidth="1"/>
    <col min="3607" max="3607" width="7" style="2" customWidth="1"/>
    <col min="3608" max="3608" width="7.5703125" style="2" customWidth="1"/>
    <col min="3609" max="3609" width="14.5703125" style="2" customWidth="1"/>
    <col min="3610" max="3610" width="82.5703125" style="2" customWidth="1"/>
    <col min="3611" max="3611" width="35" style="2" customWidth="1"/>
    <col min="3612" max="3612" width="27.140625" style="2" customWidth="1"/>
    <col min="3613" max="3840" width="11.42578125" style="2"/>
    <col min="3841" max="3841" width="24.7109375" style="2" customWidth="1"/>
    <col min="3842" max="3842" width="16.5703125" style="2" customWidth="1"/>
    <col min="3843" max="3843" width="13.42578125" style="2" customWidth="1"/>
    <col min="3844" max="3844" width="15.28515625" style="2" customWidth="1"/>
    <col min="3845" max="3845" width="5.42578125" style="2" customWidth="1"/>
    <col min="3846" max="3846" width="17.42578125" style="2" customWidth="1"/>
    <col min="3847" max="3847" width="17.85546875" style="2" customWidth="1"/>
    <col min="3848" max="3848" width="12.28515625" style="2" customWidth="1"/>
    <col min="3849" max="3849" width="14.5703125" style="2" customWidth="1"/>
    <col min="3850" max="3850" width="14" style="2" customWidth="1"/>
    <col min="3851" max="3851" width="15.28515625" style="2" customWidth="1"/>
    <col min="3852" max="3852" width="13.5703125" style="2" customWidth="1"/>
    <col min="3853" max="3853" width="11.5703125" style="2" customWidth="1"/>
    <col min="3854" max="3854" width="17.140625" style="2" customWidth="1"/>
    <col min="3855" max="3855" width="8" style="2" customWidth="1"/>
    <col min="3856" max="3856" width="8.140625" style="2" customWidth="1"/>
    <col min="3857" max="3857" width="7.5703125" style="2" customWidth="1"/>
    <col min="3858" max="3858" width="6.85546875" style="2" customWidth="1"/>
    <col min="3859" max="3859" width="20.5703125" style="2" customWidth="1"/>
    <col min="3860" max="3860" width="1.42578125" style="2" customWidth="1"/>
    <col min="3861" max="3861" width="7.140625" style="2" customWidth="1"/>
    <col min="3862" max="3862" width="9.140625" style="2" customWidth="1"/>
    <col min="3863" max="3863" width="7" style="2" customWidth="1"/>
    <col min="3864" max="3864" width="7.5703125" style="2" customWidth="1"/>
    <col min="3865" max="3865" width="14.5703125" style="2" customWidth="1"/>
    <col min="3866" max="3866" width="82.5703125" style="2" customWidth="1"/>
    <col min="3867" max="3867" width="35" style="2" customWidth="1"/>
    <col min="3868" max="3868" width="27.140625" style="2" customWidth="1"/>
    <col min="3869" max="4096" width="11.42578125" style="2"/>
    <col min="4097" max="4097" width="24.7109375" style="2" customWidth="1"/>
    <col min="4098" max="4098" width="16.5703125" style="2" customWidth="1"/>
    <col min="4099" max="4099" width="13.42578125" style="2" customWidth="1"/>
    <col min="4100" max="4100" width="15.28515625" style="2" customWidth="1"/>
    <col min="4101" max="4101" width="5.42578125" style="2" customWidth="1"/>
    <col min="4102" max="4102" width="17.42578125" style="2" customWidth="1"/>
    <col min="4103" max="4103" width="17.85546875" style="2" customWidth="1"/>
    <col min="4104" max="4104" width="12.28515625" style="2" customWidth="1"/>
    <col min="4105" max="4105" width="14.5703125" style="2" customWidth="1"/>
    <col min="4106" max="4106" width="14" style="2" customWidth="1"/>
    <col min="4107" max="4107" width="15.28515625" style="2" customWidth="1"/>
    <col min="4108" max="4108" width="13.5703125" style="2" customWidth="1"/>
    <col min="4109" max="4109" width="11.5703125" style="2" customWidth="1"/>
    <col min="4110" max="4110" width="17.140625" style="2" customWidth="1"/>
    <col min="4111" max="4111" width="8" style="2" customWidth="1"/>
    <col min="4112" max="4112" width="8.140625" style="2" customWidth="1"/>
    <col min="4113" max="4113" width="7.5703125" style="2" customWidth="1"/>
    <col min="4114" max="4114" width="6.85546875" style="2" customWidth="1"/>
    <col min="4115" max="4115" width="20.5703125" style="2" customWidth="1"/>
    <col min="4116" max="4116" width="1.42578125" style="2" customWidth="1"/>
    <col min="4117" max="4117" width="7.140625" style="2" customWidth="1"/>
    <col min="4118" max="4118" width="9.140625" style="2" customWidth="1"/>
    <col min="4119" max="4119" width="7" style="2" customWidth="1"/>
    <col min="4120" max="4120" width="7.5703125" style="2" customWidth="1"/>
    <col min="4121" max="4121" width="14.5703125" style="2" customWidth="1"/>
    <col min="4122" max="4122" width="82.5703125" style="2" customWidth="1"/>
    <col min="4123" max="4123" width="35" style="2" customWidth="1"/>
    <col min="4124" max="4124" width="27.140625" style="2" customWidth="1"/>
    <col min="4125" max="4352" width="11.42578125" style="2"/>
    <col min="4353" max="4353" width="24.7109375" style="2" customWidth="1"/>
    <col min="4354" max="4354" width="16.5703125" style="2" customWidth="1"/>
    <col min="4355" max="4355" width="13.42578125" style="2" customWidth="1"/>
    <col min="4356" max="4356" width="15.28515625" style="2" customWidth="1"/>
    <col min="4357" max="4357" width="5.42578125" style="2" customWidth="1"/>
    <col min="4358" max="4358" width="17.42578125" style="2" customWidth="1"/>
    <col min="4359" max="4359" width="17.85546875" style="2" customWidth="1"/>
    <col min="4360" max="4360" width="12.28515625" style="2" customWidth="1"/>
    <col min="4361" max="4361" width="14.5703125" style="2" customWidth="1"/>
    <col min="4362" max="4362" width="14" style="2" customWidth="1"/>
    <col min="4363" max="4363" width="15.28515625" style="2" customWidth="1"/>
    <col min="4364" max="4364" width="13.5703125" style="2" customWidth="1"/>
    <col min="4365" max="4365" width="11.5703125" style="2" customWidth="1"/>
    <col min="4366" max="4366" width="17.140625" style="2" customWidth="1"/>
    <col min="4367" max="4367" width="8" style="2" customWidth="1"/>
    <col min="4368" max="4368" width="8.140625" style="2" customWidth="1"/>
    <col min="4369" max="4369" width="7.5703125" style="2" customWidth="1"/>
    <col min="4370" max="4370" width="6.85546875" style="2" customWidth="1"/>
    <col min="4371" max="4371" width="20.5703125" style="2" customWidth="1"/>
    <col min="4372" max="4372" width="1.42578125" style="2" customWidth="1"/>
    <col min="4373" max="4373" width="7.140625" style="2" customWidth="1"/>
    <col min="4374" max="4374" width="9.140625" style="2" customWidth="1"/>
    <col min="4375" max="4375" width="7" style="2" customWidth="1"/>
    <col min="4376" max="4376" width="7.5703125" style="2" customWidth="1"/>
    <col min="4377" max="4377" width="14.5703125" style="2" customWidth="1"/>
    <col min="4378" max="4378" width="82.5703125" style="2" customWidth="1"/>
    <col min="4379" max="4379" width="35" style="2" customWidth="1"/>
    <col min="4380" max="4380" width="27.140625" style="2" customWidth="1"/>
    <col min="4381" max="4608" width="11.42578125" style="2"/>
    <col min="4609" max="4609" width="24.7109375" style="2" customWidth="1"/>
    <col min="4610" max="4610" width="16.5703125" style="2" customWidth="1"/>
    <col min="4611" max="4611" width="13.42578125" style="2" customWidth="1"/>
    <col min="4612" max="4612" width="15.28515625" style="2" customWidth="1"/>
    <col min="4613" max="4613" width="5.42578125" style="2" customWidth="1"/>
    <col min="4614" max="4614" width="17.42578125" style="2" customWidth="1"/>
    <col min="4615" max="4615" width="17.85546875" style="2" customWidth="1"/>
    <col min="4616" max="4616" width="12.28515625" style="2" customWidth="1"/>
    <col min="4617" max="4617" width="14.5703125" style="2" customWidth="1"/>
    <col min="4618" max="4618" width="14" style="2" customWidth="1"/>
    <col min="4619" max="4619" width="15.28515625" style="2" customWidth="1"/>
    <col min="4620" max="4620" width="13.5703125" style="2" customWidth="1"/>
    <col min="4621" max="4621" width="11.5703125" style="2" customWidth="1"/>
    <col min="4622" max="4622" width="17.140625" style="2" customWidth="1"/>
    <col min="4623" max="4623" width="8" style="2" customWidth="1"/>
    <col min="4624" max="4624" width="8.140625" style="2" customWidth="1"/>
    <col min="4625" max="4625" width="7.5703125" style="2" customWidth="1"/>
    <col min="4626" max="4626" width="6.85546875" style="2" customWidth="1"/>
    <col min="4627" max="4627" width="20.5703125" style="2" customWidth="1"/>
    <col min="4628" max="4628" width="1.42578125" style="2" customWidth="1"/>
    <col min="4629" max="4629" width="7.140625" style="2" customWidth="1"/>
    <col min="4630" max="4630" width="9.140625" style="2" customWidth="1"/>
    <col min="4631" max="4631" width="7" style="2" customWidth="1"/>
    <col min="4632" max="4632" width="7.5703125" style="2" customWidth="1"/>
    <col min="4633" max="4633" width="14.5703125" style="2" customWidth="1"/>
    <col min="4634" max="4634" width="82.5703125" style="2" customWidth="1"/>
    <col min="4635" max="4635" width="35" style="2" customWidth="1"/>
    <col min="4636" max="4636" width="27.140625" style="2" customWidth="1"/>
    <col min="4637" max="4864" width="11.42578125" style="2"/>
    <col min="4865" max="4865" width="24.7109375" style="2" customWidth="1"/>
    <col min="4866" max="4866" width="16.5703125" style="2" customWidth="1"/>
    <col min="4867" max="4867" width="13.42578125" style="2" customWidth="1"/>
    <col min="4868" max="4868" width="15.28515625" style="2" customWidth="1"/>
    <col min="4869" max="4869" width="5.42578125" style="2" customWidth="1"/>
    <col min="4870" max="4870" width="17.42578125" style="2" customWidth="1"/>
    <col min="4871" max="4871" width="17.85546875" style="2" customWidth="1"/>
    <col min="4872" max="4872" width="12.28515625" style="2" customWidth="1"/>
    <col min="4873" max="4873" width="14.5703125" style="2" customWidth="1"/>
    <col min="4874" max="4874" width="14" style="2" customWidth="1"/>
    <col min="4875" max="4875" width="15.28515625" style="2" customWidth="1"/>
    <col min="4876" max="4876" width="13.5703125" style="2" customWidth="1"/>
    <col min="4877" max="4877" width="11.5703125" style="2" customWidth="1"/>
    <col min="4878" max="4878" width="17.140625" style="2" customWidth="1"/>
    <col min="4879" max="4879" width="8" style="2" customWidth="1"/>
    <col min="4880" max="4880" width="8.140625" style="2" customWidth="1"/>
    <col min="4881" max="4881" width="7.5703125" style="2" customWidth="1"/>
    <col min="4882" max="4882" width="6.85546875" style="2" customWidth="1"/>
    <col min="4883" max="4883" width="20.5703125" style="2" customWidth="1"/>
    <col min="4884" max="4884" width="1.42578125" style="2" customWidth="1"/>
    <col min="4885" max="4885" width="7.140625" style="2" customWidth="1"/>
    <col min="4886" max="4886" width="9.140625" style="2" customWidth="1"/>
    <col min="4887" max="4887" width="7" style="2" customWidth="1"/>
    <col min="4888" max="4888" width="7.5703125" style="2" customWidth="1"/>
    <col min="4889" max="4889" width="14.5703125" style="2" customWidth="1"/>
    <col min="4890" max="4890" width="82.5703125" style="2" customWidth="1"/>
    <col min="4891" max="4891" width="35" style="2" customWidth="1"/>
    <col min="4892" max="4892" width="27.140625" style="2" customWidth="1"/>
    <col min="4893" max="5120" width="11.42578125" style="2"/>
    <col min="5121" max="5121" width="24.7109375" style="2" customWidth="1"/>
    <col min="5122" max="5122" width="16.5703125" style="2" customWidth="1"/>
    <col min="5123" max="5123" width="13.42578125" style="2" customWidth="1"/>
    <col min="5124" max="5124" width="15.28515625" style="2" customWidth="1"/>
    <col min="5125" max="5125" width="5.42578125" style="2" customWidth="1"/>
    <col min="5126" max="5126" width="17.42578125" style="2" customWidth="1"/>
    <col min="5127" max="5127" width="17.85546875" style="2" customWidth="1"/>
    <col min="5128" max="5128" width="12.28515625" style="2" customWidth="1"/>
    <col min="5129" max="5129" width="14.5703125" style="2" customWidth="1"/>
    <col min="5130" max="5130" width="14" style="2" customWidth="1"/>
    <col min="5131" max="5131" width="15.28515625" style="2" customWidth="1"/>
    <col min="5132" max="5132" width="13.5703125" style="2" customWidth="1"/>
    <col min="5133" max="5133" width="11.5703125" style="2" customWidth="1"/>
    <col min="5134" max="5134" width="17.140625" style="2" customWidth="1"/>
    <col min="5135" max="5135" width="8" style="2" customWidth="1"/>
    <col min="5136" max="5136" width="8.140625" style="2" customWidth="1"/>
    <col min="5137" max="5137" width="7.5703125" style="2" customWidth="1"/>
    <col min="5138" max="5138" width="6.85546875" style="2" customWidth="1"/>
    <col min="5139" max="5139" width="20.5703125" style="2" customWidth="1"/>
    <col min="5140" max="5140" width="1.42578125" style="2" customWidth="1"/>
    <col min="5141" max="5141" width="7.140625" style="2" customWidth="1"/>
    <col min="5142" max="5142" width="9.140625" style="2" customWidth="1"/>
    <col min="5143" max="5143" width="7" style="2" customWidth="1"/>
    <col min="5144" max="5144" width="7.5703125" style="2" customWidth="1"/>
    <col min="5145" max="5145" width="14.5703125" style="2" customWidth="1"/>
    <col min="5146" max="5146" width="82.5703125" style="2" customWidth="1"/>
    <col min="5147" max="5147" width="35" style="2" customWidth="1"/>
    <col min="5148" max="5148" width="27.140625" style="2" customWidth="1"/>
    <col min="5149" max="5376" width="11.42578125" style="2"/>
    <col min="5377" max="5377" width="24.7109375" style="2" customWidth="1"/>
    <col min="5378" max="5378" width="16.5703125" style="2" customWidth="1"/>
    <col min="5379" max="5379" width="13.42578125" style="2" customWidth="1"/>
    <col min="5380" max="5380" width="15.28515625" style="2" customWidth="1"/>
    <col min="5381" max="5381" width="5.42578125" style="2" customWidth="1"/>
    <col min="5382" max="5382" width="17.42578125" style="2" customWidth="1"/>
    <col min="5383" max="5383" width="17.85546875" style="2" customWidth="1"/>
    <col min="5384" max="5384" width="12.28515625" style="2" customWidth="1"/>
    <col min="5385" max="5385" width="14.5703125" style="2" customWidth="1"/>
    <col min="5386" max="5386" width="14" style="2" customWidth="1"/>
    <col min="5387" max="5387" width="15.28515625" style="2" customWidth="1"/>
    <col min="5388" max="5388" width="13.5703125" style="2" customWidth="1"/>
    <col min="5389" max="5389" width="11.5703125" style="2" customWidth="1"/>
    <col min="5390" max="5390" width="17.140625" style="2" customWidth="1"/>
    <col min="5391" max="5391" width="8" style="2" customWidth="1"/>
    <col min="5392" max="5392" width="8.140625" style="2" customWidth="1"/>
    <col min="5393" max="5393" width="7.5703125" style="2" customWidth="1"/>
    <col min="5394" max="5394" width="6.85546875" style="2" customWidth="1"/>
    <col min="5395" max="5395" width="20.5703125" style="2" customWidth="1"/>
    <col min="5396" max="5396" width="1.42578125" style="2" customWidth="1"/>
    <col min="5397" max="5397" width="7.140625" style="2" customWidth="1"/>
    <col min="5398" max="5398" width="9.140625" style="2" customWidth="1"/>
    <col min="5399" max="5399" width="7" style="2" customWidth="1"/>
    <col min="5400" max="5400" width="7.5703125" style="2" customWidth="1"/>
    <col min="5401" max="5401" width="14.5703125" style="2" customWidth="1"/>
    <col min="5402" max="5402" width="82.5703125" style="2" customWidth="1"/>
    <col min="5403" max="5403" width="35" style="2" customWidth="1"/>
    <col min="5404" max="5404" width="27.140625" style="2" customWidth="1"/>
    <col min="5405" max="5632" width="11.42578125" style="2"/>
    <col min="5633" max="5633" width="24.7109375" style="2" customWidth="1"/>
    <col min="5634" max="5634" width="16.5703125" style="2" customWidth="1"/>
    <col min="5635" max="5635" width="13.42578125" style="2" customWidth="1"/>
    <col min="5636" max="5636" width="15.28515625" style="2" customWidth="1"/>
    <col min="5637" max="5637" width="5.42578125" style="2" customWidth="1"/>
    <col min="5638" max="5638" width="17.42578125" style="2" customWidth="1"/>
    <col min="5639" max="5639" width="17.85546875" style="2" customWidth="1"/>
    <col min="5640" max="5640" width="12.28515625" style="2" customWidth="1"/>
    <col min="5641" max="5641" width="14.5703125" style="2" customWidth="1"/>
    <col min="5642" max="5642" width="14" style="2" customWidth="1"/>
    <col min="5643" max="5643" width="15.28515625" style="2" customWidth="1"/>
    <col min="5644" max="5644" width="13.5703125" style="2" customWidth="1"/>
    <col min="5645" max="5645" width="11.5703125" style="2" customWidth="1"/>
    <col min="5646" max="5646" width="17.140625" style="2" customWidth="1"/>
    <col min="5647" max="5647" width="8" style="2" customWidth="1"/>
    <col min="5648" max="5648" width="8.140625" style="2" customWidth="1"/>
    <col min="5649" max="5649" width="7.5703125" style="2" customWidth="1"/>
    <col min="5650" max="5650" width="6.85546875" style="2" customWidth="1"/>
    <col min="5651" max="5651" width="20.5703125" style="2" customWidth="1"/>
    <col min="5652" max="5652" width="1.42578125" style="2" customWidth="1"/>
    <col min="5653" max="5653" width="7.140625" style="2" customWidth="1"/>
    <col min="5654" max="5654" width="9.140625" style="2" customWidth="1"/>
    <col min="5655" max="5655" width="7" style="2" customWidth="1"/>
    <col min="5656" max="5656" width="7.5703125" style="2" customWidth="1"/>
    <col min="5657" max="5657" width="14.5703125" style="2" customWidth="1"/>
    <col min="5658" max="5658" width="82.5703125" style="2" customWidth="1"/>
    <col min="5659" max="5659" width="35" style="2" customWidth="1"/>
    <col min="5660" max="5660" width="27.140625" style="2" customWidth="1"/>
    <col min="5661" max="5888" width="11.42578125" style="2"/>
    <col min="5889" max="5889" width="24.7109375" style="2" customWidth="1"/>
    <col min="5890" max="5890" width="16.5703125" style="2" customWidth="1"/>
    <col min="5891" max="5891" width="13.42578125" style="2" customWidth="1"/>
    <col min="5892" max="5892" width="15.28515625" style="2" customWidth="1"/>
    <col min="5893" max="5893" width="5.42578125" style="2" customWidth="1"/>
    <col min="5894" max="5894" width="17.42578125" style="2" customWidth="1"/>
    <col min="5895" max="5895" width="17.85546875" style="2" customWidth="1"/>
    <col min="5896" max="5896" width="12.28515625" style="2" customWidth="1"/>
    <col min="5897" max="5897" width="14.5703125" style="2" customWidth="1"/>
    <col min="5898" max="5898" width="14" style="2" customWidth="1"/>
    <col min="5899" max="5899" width="15.28515625" style="2" customWidth="1"/>
    <col min="5900" max="5900" width="13.5703125" style="2" customWidth="1"/>
    <col min="5901" max="5901" width="11.5703125" style="2" customWidth="1"/>
    <col min="5902" max="5902" width="17.140625" style="2" customWidth="1"/>
    <col min="5903" max="5903" width="8" style="2" customWidth="1"/>
    <col min="5904" max="5904" width="8.140625" style="2" customWidth="1"/>
    <col min="5905" max="5905" width="7.5703125" style="2" customWidth="1"/>
    <col min="5906" max="5906" width="6.85546875" style="2" customWidth="1"/>
    <col min="5907" max="5907" width="20.5703125" style="2" customWidth="1"/>
    <col min="5908" max="5908" width="1.42578125" style="2" customWidth="1"/>
    <col min="5909" max="5909" width="7.140625" style="2" customWidth="1"/>
    <col min="5910" max="5910" width="9.140625" style="2" customWidth="1"/>
    <col min="5911" max="5911" width="7" style="2" customWidth="1"/>
    <col min="5912" max="5912" width="7.5703125" style="2" customWidth="1"/>
    <col min="5913" max="5913" width="14.5703125" style="2" customWidth="1"/>
    <col min="5914" max="5914" width="82.5703125" style="2" customWidth="1"/>
    <col min="5915" max="5915" width="35" style="2" customWidth="1"/>
    <col min="5916" max="5916" width="27.140625" style="2" customWidth="1"/>
    <col min="5917" max="6144" width="11.42578125" style="2"/>
    <col min="6145" max="6145" width="24.7109375" style="2" customWidth="1"/>
    <col min="6146" max="6146" width="16.5703125" style="2" customWidth="1"/>
    <col min="6147" max="6147" width="13.42578125" style="2" customWidth="1"/>
    <col min="6148" max="6148" width="15.28515625" style="2" customWidth="1"/>
    <col min="6149" max="6149" width="5.42578125" style="2" customWidth="1"/>
    <col min="6150" max="6150" width="17.42578125" style="2" customWidth="1"/>
    <col min="6151" max="6151" width="17.85546875" style="2" customWidth="1"/>
    <col min="6152" max="6152" width="12.28515625" style="2" customWidth="1"/>
    <col min="6153" max="6153" width="14.5703125" style="2" customWidth="1"/>
    <col min="6154" max="6154" width="14" style="2" customWidth="1"/>
    <col min="6155" max="6155" width="15.28515625" style="2" customWidth="1"/>
    <col min="6156" max="6156" width="13.5703125" style="2" customWidth="1"/>
    <col min="6157" max="6157" width="11.5703125" style="2" customWidth="1"/>
    <col min="6158" max="6158" width="17.140625" style="2" customWidth="1"/>
    <col min="6159" max="6159" width="8" style="2" customWidth="1"/>
    <col min="6160" max="6160" width="8.140625" style="2" customWidth="1"/>
    <col min="6161" max="6161" width="7.5703125" style="2" customWidth="1"/>
    <col min="6162" max="6162" width="6.85546875" style="2" customWidth="1"/>
    <col min="6163" max="6163" width="20.5703125" style="2" customWidth="1"/>
    <col min="6164" max="6164" width="1.42578125" style="2" customWidth="1"/>
    <col min="6165" max="6165" width="7.140625" style="2" customWidth="1"/>
    <col min="6166" max="6166" width="9.140625" style="2" customWidth="1"/>
    <col min="6167" max="6167" width="7" style="2" customWidth="1"/>
    <col min="6168" max="6168" width="7.5703125" style="2" customWidth="1"/>
    <col min="6169" max="6169" width="14.5703125" style="2" customWidth="1"/>
    <col min="6170" max="6170" width="82.5703125" style="2" customWidth="1"/>
    <col min="6171" max="6171" width="35" style="2" customWidth="1"/>
    <col min="6172" max="6172" width="27.140625" style="2" customWidth="1"/>
    <col min="6173" max="6400" width="11.42578125" style="2"/>
    <col min="6401" max="6401" width="24.7109375" style="2" customWidth="1"/>
    <col min="6402" max="6402" width="16.5703125" style="2" customWidth="1"/>
    <col min="6403" max="6403" width="13.42578125" style="2" customWidth="1"/>
    <col min="6404" max="6404" width="15.28515625" style="2" customWidth="1"/>
    <col min="6405" max="6405" width="5.42578125" style="2" customWidth="1"/>
    <col min="6406" max="6406" width="17.42578125" style="2" customWidth="1"/>
    <col min="6407" max="6407" width="17.85546875" style="2" customWidth="1"/>
    <col min="6408" max="6408" width="12.28515625" style="2" customWidth="1"/>
    <col min="6409" max="6409" width="14.5703125" style="2" customWidth="1"/>
    <col min="6410" max="6410" width="14" style="2" customWidth="1"/>
    <col min="6411" max="6411" width="15.28515625" style="2" customWidth="1"/>
    <col min="6412" max="6412" width="13.5703125" style="2" customWidth="1"/>
    <col min="6413" max="6413" width="11.5703125" style="2" customWidth="1"/>
    <col min="6414" max="6414" width="17.140625" style="2" customWidth="1"/>
    <col min="6415" max="6415" width="8" style="2" customWidth="1"/>
    <col min="6416" max="6416" width="8.140625" style="2" customWidth="1"/>
    <col min="6417" max="6417" width="7.5703125" style="2" customWidth="1"/>
    <col min="6418" max="6418" width="6.85546875" style="2" customWidth="1"/>
    <col min="6419" max="6419" width="20.5703125" style="2" customWidth="1"/>
    <col min="6420" max="6420" width="1.42578125" style="2" customWidth="1"/>
    <col min="6421" max="6421" width="7.140625" style="2" customWidth="1"/>
    <col min="6422" max="6422" width="9.140625" style="2" customWidth="1"/>
    <col min="6423" max="6423" width="7" style="2" customWidth="1"/>
    <col min="6424" max="6424" width="7.5703125" style="2" customWidth="1"/>
    <col min="6425" max="6425" width="14.5703125" style="2" customWidth="1"/>
    <col min="6426" max="6426" width="82.5703125" style="2" customWidth="1"/>
    <col min="6427" max="6427" width="35" style="2" customWidth="1"/>
    <col min="6428" max="6428" width="27.140625" style="2" customWidth="1"/>
    <col min="6429" max="6656" width="11.42578125" style="2"/>
    <col min="6657" max="6657" width="24.7109375" style="2" customWidth="1"/>
    <col min="6658" max="6658" width="16.5703125" style="2" customWidth="1"/>
    <col min="6659" max="6659" width="13.42578125" style="2" customWidth="1"/>
    <col min="6660" max="6660" width="15.28515625" style="2" customWidth="1"/>
    <col min="6661" max="6661" width="5.42578125" style="2" customWidth="1"/>
    <col min="6662" max="6662" width="17.42578125" style="2" customWidth="1"/>
    <col min="6663" max="6663" width="17.85546875" style="2" customWidth="1"/>
    <col min="6664" max="6664" width="12.28515625" style="2" customWidth="1"/>
    <col min="6665" max="6665" width="14.5703125" style="2" customWidth="1"/>
    <col min="6666" max="6666" width="14" style="2" customWidth="1"/>
    <col min="6667" max="6667" width="15.28515625" style="2" customWidth="1"/>
    <col min="6668" max="6668" width="13.5703125" style="2" customWidth="1"/>
    <col min="6669" max="6669" width="11.5703125" style="2" customWidth="1"/>
    <col min="6670" max="6670" width="17.140625" style="2" customWidth="1"/>
    <col min="6671" max="6671" width="8" style="2" customWidth="1"/>
    <col min="6672" max="6672" width="8.140625" style="2" customWidth="1"/>
    <col min="6673" max="6673" width="7.5703125" style="2" customWidth="1"/>
    <col min="6674" max="6674" width="6.85546875" style="2" customWidth="1"/>
    <col min="6675" max="6675" width="20.5703125" style="2" customWidth="1"/>
    <col min="6676" max="6676" width="1.42578125" style="2" customWidth="1"/>
    <col min="6677" max="6677" width="7.140625" style="2" customWidth="1"/>
    <col min="6678" max="6678" width="9.140625" style="2" customWidth="1"/>
    <col min="6679" max="6679" width="7" style="2" customWidth="1"/>
    <col min="6680" max="6680" width="7.5703125" style="2" customWidth="1"/>
    <col min="6681" max="6681" width="14.5703125" style="2" customWidth="1"/>
    <col min="6682" max="6682" width="82.5703125" style="2" customWidth="1"/>
    <col min="6683" max="6683" width="35" style="2" customWidth="1"/>
    <col min="6684" max="6684" width="27.140625" style="2" customWidth="1"/>
    <col min="6685" max="6912" width="11.42578125" style="2"/>
    <col min="6913" max="6913" width="24.7109375" style="2" customWidth="1"/>
    <col min="6914" max="6914" width="16.5703125" style="2" customWidth="1"/>
    <col min="6915" max="6915" width="13.42578125" style="2" customWidth="1"/>
    <col min="6916" max="6916" width="15.28515625" style="2" customWidth="1"/>
    <col min="6917" max="6917" width="5.42578125" style="2" customWidth="1"/>
    <col min="6918" max="6918" width="17.42578125" style="2" customWidth="1"/>
    <col min="6919" max="6919" width="17.85546875" style="2" customWidth="1"/>
    <col min="6920" max="6920" width="12.28515625" style="2" customWidth="1"/>
    <col min="6921" max="6921" width="14.5703125" style="2" customWidth="1"/>
    <col min="6922" max="6922" width="14" style="2" customWidth="1"/>
    <col min="6923" max="6923" width="15.28515625" style="2" customWidth="1"/>
    <col min="6924" max="6924" width="13.5703125" style="2" customWidth="1"/>
    <col min="6925" max="6925" width="11.5703125" style="2" customWidth="1"/>
    <col min="6926" max="6926" width="17.140625" style="2" customWidth="1"/>
    <col min="6927" max="6927" width="8" style="2" customWidth="1"/>
    <col min="6928" max="6928" width="8.140625" style="2" customWidth="1"/>
    <col min="6929" max="6929" width="7.5703125" style="2" customWidth="1"/>
    <col min="6930" max="6930" width="6.85546875" style="2" customWidth="1"/>
    <col min="6931" max="6931" width="20.5703125" style="2" customWidth="1"/>
    <col min="6932" max="6932" width="1.42578125" style="2" customWidth="1"/>
    <col min="6933" max="6933" width="7.140625" style="2" customWidth="1"/>
    <col min="6934" max="6934" width="9.140625" style="2" customWidth="1"/>
    <col min="6935" max="6935" width="7" style="2" customWidth="1"/>
    <col min="6936" max="6936" width="7.5703125" style="2" customWidth="1"/>
    <col min="6937" max="6937" width="14.5703125" style="2" customWidth="1"/>
    <col min="6938" max="6938" width="82.5703125" style="2" customWidth="1"/>
    <col min="6939" max="6939" width="35" style="2" customWidth="1"/>
    <col min="6940" max="6940" width="27.140625" style="2" customWidth="1"/>
    <col min="6941" max="7168" width="11.42578125" style="2"/>
    <col min="7169" max="7169" width="24.7109375" style="2" customWidth="1"/>
    <col min="7170" max="7170" width="16.5703125" style="2" customWidth="1"/>
    <col min="7171" max="7171" width="13.42578125" style="2" customWidth="1"/>
    <col min="7172" max="7172" width="15.28515625" style="2" customWidth="1"/>
    <col min="7173" max="7173" width="5.42578125" style="2" customWidth="1"/>
    <col min="7174" max="7174" width="17.42578125" style="2" customWidth="1"/>
    <col min="7175" max="7175" width="17.85546875" style="2" customWidth="1"/>
    <col min="7176" max="7176" width="12.28515625" style="2" customWidth="1"/>
    <col min="7177" max="7177" width="14.5703125" style="2" customWidth="1"/>
    <col min="7178" max="7178" width="14" style="2" customWidth="1"/>
    <col min="7179" max="7179" width="15.28515625" style="2" customWidth="1"/>
    <col min="7180" max="7180" width="13.5703125" style="2" customWidth="1"/>
    <col min="7181" max="7181" width="11.5703125" style="2" customWidth="1"/>
    <col min="7182" max="7182" width="17.140625" style="2" customWidth="1"/>
    <col min="7183" max="7183" width="8" style="2" customWidth="1"/>
    <col min="7184" max="7184" width="8.140625" style="2" customWidth="1"/>
    <col min="7185" max="7185" width="7.5703125" style="2" customWidth="1"/>
    <col min="7186" max="7186" width="6.85546875" style="2" customWidth="1"/>
    <col min="7187" max="7187" width="20.5703125" style="2" customWidth="1"/>
    <col min="7188" max="7188" width="1.42578125" style="2" customWidth="1"/>
    <col min="7189" max="7189" width="7.140625" style="2" customWidth="1"/>
    <col min="7190" max="7190" width="9.140625" style="2" customWidth="1"/>
    <col min="7191" max="7191" width="7" style="2" customWidth="1"/>
    <col min="7192" max="7192" width="7.5703125" style="2" customWidth="1"/>
    <col min="7193" max="7193" width="14.5703125" style="2" customWidth="1"/>
    <col min="7194" max="7194" width="82.5703125" style="2" customWidth="1"/>
    <col min="7195" max="7195" width="35" style="2" customWidth="1"/>
    <col min="7196" max="7196" width="27.140625" style="2" customWidth="1"/>
    <col min="7197" max="7424" width="11.42578125" style="2"/>
    <col min="7425" max="7425" width="24.7109375" style="2" customWidth="1"/>
    <col min="7426" max="7426" width="16.5703125" style="2" customWidth="1"/>
    <col min="7427" max="7427" width="13.42578125" style="2" customWidth="1"/>
    <col min="7428" max="7428" width="15.28515625" style="2" customWidth="1"/>
    <col min="7429" max="7429" width="5.42578125" style="2" customWidth="1"/>
    <col min="7430" max="7430" width="17.42578125" style="2" customWidth="1"/>
    <col min="7431" max="7431" width="17.85546875" style="2" customWidth="1"/>
    <col min="7432" max="7432" width="12.28515625" style="2" customWidth="1"/>
    <col min="7433" max="7433" width="14.5703125" style="2" customWidth="1"/>
    <col min="7434" max="7434" width="14" style="2" customWidth="1"/>
    <col min="7435" max="7435" width="15.28515625" style="2" customWidth="1"/>
    <col min="7436" max="7436" width="13.5703125" style="2" customWidth="1"/>
    <col min="7437" max="7437" width="11.5703125" style="2" customWidth="1"/>
    <col min="7438" max="7438" width="17.140625" style="2" customWidth="1"/>
    <col min="7439" max="7439" width="8" style="2" customWidth="1"/>
    <col min="7440" max="7440" width="8.140625" style="2" customWidth="1"/>
    <col min="7441" max="7441" width="7.5703125" style="2" customWidth="1"/>
    <col min="7442" max="7442" width="6.85546875" style="2" customWidth="1"/>
    <col min="7443" max="7443" width="20.5703125" style="2" customWidth="1"/>
    <col min="7444" max="7444" width="1.42578125" style="2" customWidth="1"/>
    <col min="7445" max="7445" width="7.140625" style="2" customWidth="1"/>
    <col min="7446" max="7446" width="9.140625" style="2" customWidth="1"/>
    <col min="7447" max="7447" width="7" style="2" customWidth="1"/>
    <col min="7448" max="7448" width="7.5703125" style="2" customWidth="1"/>
    <col min="7449" max="7449" width="14.5703125" style="2" customWidth="1"/>
    <col min="7450" max="7450" width="82.5703125" style="2" customWidth="1"/>
    <col min="7451" max="7451" width="35" style="2" customWidth="1"/>
    <col min="7452" max="7452" width="27.140625" style="2" customWidth="1"/>
    <col min="7453" max="7680" width="11.42578125" style="2"/>
    <col min="7681" max="7681" width="24.7109375" style="2" customWidth="1"/>
    <col min="7682" max="7682" width="16.5703125" style="2" customWidth="1"/>
    <col min="7683" max="7683" width="13.42578125" style="2" customWidth="1"/>
    <col min="7684" max="7684" width="15.28515625" style="2" customWidth="1"/>
    <col min="7685" max="7685" width="5.42578125" style="2" customWidth="1"/>
    <col min="7686" max="7686" width="17.42578125" style="2" customWidth="1"/>
    <col min="7687" max="7687" width="17.85546875" style="2" customWidth="1"/>
    <col min="7688" max="7688" width="12.28515625" style="2" customWidth="1"/>
    <col min="7689" max="7689" width="14.5703125" style="2" customWidth="1"/>
    <col min="7690" max="7690" width="14" style="2" customWidth="1"/>
    <col min="7691" max="7691" width="15.28515625" style="2" customWidth="1"/>
    <col min="7692" max="7692" width="13.5703125" style="2" customWidth="1"/>
    <col min="7693" max="7693" width="11.5703125" style="2" customWidth="1"/>
    <col min="7694" max="7694" width="17.140625" style="2" customWidth="1"/>
    <col min="7695" max="7695" width="8" style="2" customWidth="1"/>
    <col min="7696" max="7696" width="8.140625" style="2" customWidth="1"/>
    <col min="7697" max="7697" width="7.5703125" style="2" customWidth="1"/>
    <col min="7698" max="7698" width="6.85546875" style="2" customWidth="1"/>
    <col min="7699" max="7699" width="20.5703125" style="2" customWidth="1"/>
    <col min="7700" max="7700" width="1.42578125" style="2" customWidth="1"/>
    <col min="7701" max="7701" width="7.140625" style="2" customWidth="1"/>
    <col min="7702" max="7702" width="9.140625" style="2" customWidth="1"/>
    <col min="7703" max="7703" width="7" style="2" customWidth="1"/>
    <col min="7704" max="7704" width="7.5703125" style="2" customWidth="1"/>
    <col min="7705" max="7705" width="14.5703125" style="2" customWidth="1"/>
    <col min="7706" max="7706" width="82.5703125" style="2" customWidth="1"/>
    <col min="7707" max="7707" width="35" style="2" customWidth="1"/>
    <col min="7708" max="7708" width="27.140625" style="2" customWidth="1"/>
    <col min="7709" max="7936" width="11.42578125" style="2"/>
    <col min="7937" max="7937" width="24.7109375" style="2" customWidth="1"/>
    <col min="7938" max="7938" width="16.5703125" style="2" customWidth="1"/>
    <col min="7939" max="7939" width="13.42578125" style="2" customWidth="1"/>
    <col min="7940" max="7940" width="15.28515625" style="2" customWidth="1"/>
    <col min="7941" max="7941" width="5.42578125" style="2" customWidth="1"/>
    <col min="7942" max="7942" width="17.42578125" style="2" customWidth="1"/>
    <col min="7943" max="7943" width="17.85546875" style="2" customWidth="1"/>
    <col min="7944" max="7944" width="12.28515625" style="2" customWidth="1"/>
    <col min="7945" max="7945" width="14.5703125" style="2" customWidth="1"/>
    <col min="7946" max="7946" width="14" style="2" customWidth="1"/>
    <col min="7947" max="7947" width="15.28515625" style="2" customWidth="1"/>
    <col min="7948" max="7948" width="13.5703125" style="2" customWidth="1"/>
    <col min="7949" max="7949" width="11.5703125" style="2" customWidth="1"/>
    <col min="7950" max="7950" width="17.140625" style="2" customWidth="1"/>
    <col min="7951" max="7951" width="8" style="2" customWidth="1"/>
    <col min="7952" max="7952" width="8.140625" style="2" customWidth="1"/>
    <col min="7953" max="7953" width="7.5703125" style="2" customWidth="1"/>
    <col min="7954" max="7954" width="6.85546875" style="2" customWidth="1"/>
    <col min="7955" max="7955" width="20.5703125" style="2" customWidth="1"/>
    <col min="7956" max="7956" width="1.42578125" style="2" customWidth="1"/>
    <col min="7957" max="7957" width="7.140625" style="2" customWidth="1"/>
    <col min="7958" max="7958" width="9.140625" style="2" customWidth="1"/>
    <col min="7959" max="7959" width="7" style="2" customWidth="1"/>
    <col min="7960" max="7960" width="7.5703125" style="2" customWidth="1"/>
    <col min="7961" max="7961" width="14.5703125" style="2" customWidth="1"/>
    <col min="7962" max="7962" width="82.5703125" style="2" customWidth="1"/>
    <col min="7963" max="7963" width="35" style="2" customWidth="1"/>
    <col min="7964" max="7964" width="27.140625" style="2" customWidth="1"/>
    <col min="7965" max="8192" width="11.42578125" style="2"/>
    <col min="8193" max="8193" width="24.7109375" style="2" customWidth="1"/>
    <col min="8194" max="8194" width="16.5703125" style="2" customWidth="1"/>
    <col min="8195" max="8195" width="13.42578125" style="2" customWidth="1"/>
    <col min="8196" max="8196" width="15.28515625" style="2" customWidth="1"/>
    <col min="8197" max="8197" width="5.42578125" style="2" customWidth="1"/>
    <col min="8198" max="8198" width="17.42578125" style="2" customWidth="1"/>
    <col min="8199" max="8199" width="17.85546875" style="2" customWidth="1"/>
    <col min="8200" max="8200" width="12.28515625" style="2" customWidth="1"/>
    <col min="8201" max="8201" width="14.5703125" style="2" customWidth="1"/>
    <col min="8202" max="8202" width="14" style="2" customWidth="1"/>
    <col min="8203" max="8203" width="15.28515625" style="2" customWidth="1"/>
    <col min="8204" max="8204" width="13.5703125" style="2" customWidth="1"/>
    <col min="8205" max="8205" width="11.5703125" style="2" customWidth="1"/>
    <col min="8206" max="8206" width="17.140625" style="2" customWidth="1"/>
    <col min="8207" max="8207" width="8" style="2" customWidth="1"/>
    <col min="8208" max="8208" width="8.140625" style="2" customWidth="1"/>
    <col min="8209" max="8209" width="7.5703125" style="2" customWidth="1"/>
    <col min="8210" max="8210" width="6.85546875" style="2" customWidth="1"/>
    <col min="8211" max="8211" width="20.5703125" style="2" customWidth="1"/>
    <col min="8212" max="8212" width="1.42578125" style="2" customWidth="1"/>
    <col min="8213" max="8213" width="7.140625" style="2" customWidth="1"/>
    <col min="8214" max="8214" width="9.140625" style="2" customWidth="1"/>
    <col min="8215" max="8215" width="7" style="2" customWidth="1"/>
    <col min="8216" max="8216" width="7.5703125" style="2" customWidth="1"/>
    <col min="8217" max="8217" width="14.5703125" style="2" customWidth="1"/>
    <col min="8218" max="8218" width="82.5703125" style="2" customWidth="1"/>
    <col min="8219" max="8219" width="35" style="2" customWidth="1"/>
    <col min="8220" max="8220" width="27.140625" style="2" customWidth="1"/>
    <col min="8221" max="8448" width="11.42578125" style="2"/>
    <col min="8449" max="8449" width="24.7109375" style="2" customWidth="1"/>
    <col min="8450" max="8450" width="16.5703125" style="2" customWidth="1"/>
    <col min="8451" max="8451" width="13.42578125" style="2" customWidth="1"/>
    <col min="8452" max="8452" width="15.28515625" style="2" customWidth="1"/>
    <col min="8453" max="8453" width="5.42578125" style="2" customWidth="1"/>
    <col min="8454" max="8454" width="17.42578125" style="2" customWidth="1"/>
    <col min="8455" max="8455" width="17.85546875" style="2" customWidth="1"/>
    <col min="8456" max="8456" width="12.28515625" style="2" customWidth="1"/>
    <col min="8457" max="8457" width="14.5703125" style="2" customWidth="1"/>
    <col min="8458" max="8458" width="14" style="2" customWidth="1"/>
    <col min="8459" max="8459" width="15.28515625" style="2" customWidth="1"/>
    <col min="8460" max="8460" width="13.5703125" style="2" customWidth="1"/>
    <col min="8461" max="8461" width="11.5703125" style="2" customWidth="1"/>
    <col min="8462" max="8462" width="17.140625" style="2" customWidth="1"/>
    <col min="8463" max="8463" width="8" style="2" customWidth="1"/>
    <col min="8464" max="8464" width="8.140625" style="2" customWidth="1"/>
    <col min="8465" max="8465" width="7.5703125" style="2" customWidth="1"/>
    <col min="8466" max="8466" width="6.85546875" style="2" customWidth="1"/>
    <col min="8467" max="8467" width="20.5703125" style="2" customWidth="1"/>
    <col min="8468" max="8468" width="1.42578125" style="2" customWidth="1"/>
    <col min="8469" max="8469" width="7.140625" style="2" customWidth="1"/>
    <col min="8470" max="8470" width="9.140625" style="2" customWidth="1"/>
    <col min="8471" max="8471" width="7" style="2" customWidth="1"/>
    <col min="8472" max="8472" width="7.5703125" style="2" customWidth="1"/>
    <col min="8473" max="8473" width="14.5703125" style="2" customWidth="1"/>
    <col min="8474" max="8474" width="82.5703125" style="2" customWidth="1"/>
    <col min="8475" max="8475" width="35" style="2" customWidth="1"/>
    <col min="8476" max="8476" width="27.140625" style="2" customWidth="1"/>
    <col min="8477" max="8704" width="11.42578125" style="2"/>
    <col min="8705" max="8705" width="24.7109375" style="2" customWidth="1"/>
    <col min="8706" max="8706" width="16.5703125" style="2" customWidth="1"/>
    <col min="8707" max="8707" width="13.42578125" style="2" customWidth="1"/>
    <col min="8708" max="8708" width="15.28515625" style="2" customWidth="1"/>
    <col min="8709" max="8709" width="5.42578125" style="2" customWidth="1"/>
    <col min="8710" max="8710" width="17.42578125" style="2" customWidth="1"/>
    <col min="8711" max="8711" width="17.85546875" style="2" customWidth="1"/>
    <col min="8712" max="8712" width="12.28515625" style="2" customWidth="1"/>
    <col min="8713" max="8713" width="14.5703125" style="2" customWidth="1"/>
    <col min="8714" max="8714" width="14" style="2" customWidth="1"/>
    <col min="8715" max="8715" width="15.28515625" style="2" customWidth="1"/>
    <col min="8716" max="8716" width="13.5703125" style="2" customWidth="1"/>
    <col min="8717" max="8717" width="11.5703125" style="2" customWidth="1"/>
    <col min="8718" max="8718" width="17.140625" style="2" customWidth="1"/>
    <col min="8719" max="8719" width="8" style="2" customWidth="1"/>
    <col min="8720" max="8720" width="8.140625" style="2" customWidth="1"/>
    <col min="8721" max="8721" width="7.5703125" style="2" customWidth="1"/>
    <col min="8722" max="8722" width="6.85546875" style="2" customWidth="1"/>
    <col min="8723" max="8723" width="20.5703125" style="2" customWidth="1"/>
    <col min="8724" max="8724" width="1.42578125" style="2" customWidth="1"/>
    <col min="8725" max="8725" width="7.140625" style="2" customWidth="1"/>
    <col min="8726" max="8726" width="9.140625" style="2" customWidth="1"/>
    <col min="8727" max="8727" width="7" style="2" customWidth="1"/>
    <col min="8728" max="8728" width="7.5703125" style="2" customWidth="1"/>
    <col min="8729" max="8729" width="14.5703125" style="2" customWidth="1"/>
    <col min="8730" max="8730" width="82.5703125" style="2" customWidth="1"/>
    <col min="8731" max="8731" width="35" style="2" customWidth="1"/>
    <col min="8732" max="8732" width="27.140625" style="2" customWidth="1"/>
    <col min="8733" max="8960" width="11.42578125" style="2"/>
    <col min="8961" max="8961" width="24.7109375" style="2" customWidth="1"/>
    <col min="8962" max="8962" width="16.5703125" style="2" customWidth="1"/>
    <col min="8963" max="8963" width="13.42578125" style="2" customWidth="1"/>
    <col min="8964" max="8964" width="15.28515625" style="2" customWidth="1"/>
    <col min="8965" max="8965" width="5.42578125" style="2" customWidth="1"/>
    <col min="8966" max="8966" width="17.42578125" style="2" customWidth="1"/>
    <col min="8967" max="8967" width="17.85546875" style="2" customWidth="1"/>
    <col min="8968" max="8968" width="12.28515625" style="2" customWidth="1"/>
    <col min="8969" max="8969" width="14.5703125" style="2" customWidth="1"/>
    <col min="8970" max="8970" width="14" style="2" customWidth="1"/>
    <col min="8971" max="8971" width="15.28515625" style="2" customWidth="1"/>
    <col min="8972" max="8972" width="13.5703125" style="2" customWidth="1"/>
    <col min="8973" max="8973" width="11.5703125" style="2" customWidth="1"/>
    <col min="8974" max="8974" width="17.140625" style="2" customWidth="1"/>
    <col min="8975" max="8975" width="8" style="2" customWidth="1"/>
    <col min="8976" max="8976" width="8.140625" style="2" customWidth="1"/>
    <col min="8977" max="8977" width="7.5703125" style="2" customWidth="1"/>
    <col min="8978" max="8978" width="6.85546875" style="2" customWidth="1"/>
    <col min="8979" max="8979" width="20.5703125" style="2" customWidth="1"/>
    <col min="8980" max="8980" width="1.42578125" style="2" customWidth="1"/>
    <col min="8981" max="8981" width="7.140625" style="2" customWidth="1"/>
    <col min="8982" max="8982" width="9.140625" style="2" customWidth="1"/>
    <col min="8983" max="8983" width="7" style="2" customWidth="1"/>
    <col min="8984" max="8984" width="7.5703125" style="2" customWidth="1"/>
    <col min="8985" max="8985" width="14.5703125" style="2" customWidth="1"/>
    <col min="8986" max="8986" width="82.5703125" style="2" customWidth="1"/>
    <col min="8987" max="8987" width="35" style="2" customWidth="1"/>
    <col min="8988" max="8988" width="27.140625" style="2" customWidth="1"/>
    <col min="8989" max="9216" width="11.42578125" style="2"/>
    <col min="9217" max="9217" width="24.7109375" style="2" customWidth="1"/>
    <col min="9218" max="9218" width="16.5703125" style="2" customWidth="1"/>
    <col min="9219" max="9219" width="13.42578125" style="2" customWidth="1"/>
    <col min="9220" max="9220" width="15.28515625" style="2" customWidth="1"/>
    <col min="9221" max="9221" width="5.42578125" style="2" customWidth="1"/>
    <col min="9222" max="9222" width="17.42578125" style="2" customWidth="1"/>
    <col min="9223" max="9223" width="17.85546875" style="2" customWidth="1"/>
    <col min="9224" max="9224" width="12.28515625" style="2" customWidth="1"/>
    <col min="9225" max="9225" width="14.5703125" style="2" customWidth="1"/>
    <col min="9226" max="9226" width="14" style="2" customWidth="1"/>
    <col min="9227" max="9227" width="15.28515625" style="2" customWidth="1"/>
    <col min="9228" max="9228" width="13.5703125" style="2" customWidth="1"/>
    <col min="9229" max="9229" width="11.5703125" style="2" customWidth="1"/>
    <col min="9230" max="9230" width="17.140625" style="2" customWidth="1"/>
    <col min="9231" max="9231" width="8" style="2" customWidth="1"/>
    <col min="9232" max="9232" width="8.140625" style="2" customWidth="1"/>
    <col min="9233" max="9233" width="7.5703125" style="2" customWidth="1"/>
    <col min="9234" max="9234" width="6.85546875" style="2" customWidth="1"/>
    <col min="9235" max="9235" width="20.5703125" style="2" customWidth="1"/>
    <col min="9236" max="9236" width="1.42578125" style="2" customWidth="1"/>
    <col min="9237" max="9237" width="7.140625" style="2" customWidth="1"/>
    <col min="9238" max="9238" width="9.140625" style="2" customWidth="1"/>
    <col min="9239" max="9239" width="7" style="2" customWidth="1"/>
    <col min="9240" max="9240" width="7.5703125" style="2" customWidth="1"/>
    <col min="9241" max="9241" width="14.5703125" style="2" customWidth="1"/>
    <col min="9242" max="9242" width="82.5703125" style="2" customWidth="1"/>
    <col min="9243" max="9243" width="35" style="2" customWidth="1"/>
    <col min="9244" max="9244" width="27.140625" style="2" customWidth="1"/>
    <col min="9245" max="9472" width="11.42578125" style="2"/>
    <col min="9473" max="9473" width="24.7109375" style="2" customWidth="1"/>
    <col min="9474" max="9474" width="16.5703125" style="2" customWidth="1"/>
    <col min="9475" max="9475" width="13.42578125" style="2" customWidth="1"/>
    <col min="9476" max="9476" width="15.28515625" style="2" customWidth="1"/>
    <col min="9477" max="9477" width="5.42578125" style="2" customWidth="1"/>
    <col min="9478" max="9478" width="17.42578125" style="2" customWidth="1"/>
    <col min="9479" max="9479" width="17.85546875" style="2" customWidth="1"/>
    <col min="9480" max="9480" width="12.28515625" style="2" customWidth="1"/>
    <col min="9481" max="9481" width="14.5703125" style="2" customWidth="1"/>
    <col min="9482" max="9482" width="14" style="2" customWidth="1"/>
    <col min="9483" max="9483" width="15.28515625" style="2" customWidth="1"/>
    <col min="9484" max="9484" width="13.5703125" style="2" customWidth="1"/>
    <col min="9485" max="9485" width="11.5703125" style="2" customWidth="1"/>
    <col min="9486" max="9486" width="17.140625" style="2" customWidth="1"/>
    <col min="9487" max="9487" width="8" style="2" customWidth="1"/>
    <col min="9488" max="9488" width="8.140625" style="2" customWidth="1"/>
    <col min="9489" max="9489" width="7.5703125" style="2" customWidth="1"/>
    <col min="9490" max="9490" width="6.85546875" style="2" customWidth="1"/>
    <col min="9491" max="9491" width="20.5703125" style="2" customWidth="1"/>
    <col min="9492" max="9492" width="1.42578125" style="2" customWidth="1"/>
    <col min="9493" max="9493" width="7.140625" style="2" customWidth="1"/>
    <col min="9494" max="9494" width="9.140625" style="2" customWidth="1"/>
    <col min="9495" max="9495" width="7" style="2" customWidth="1"/>
    <col min="9496" max="9496" width="7.5703125" style="2" customWidth="1"/>
    <col min="9497" max="9497" width="14.5703125" style="2" customWidth="1"/>
    <col min="9498" max="9498" width="82.5703125" style="2" customWidth="1"/>
    <col min="9499" max="9499" width="35" style="2" customWidth="1"/>
    <col min="9500" max="9500" width="27.140625" style="2" customWidth="1"/>
    <col min="9501" max="9728" width="11.42578125" style="2"/>
    <col min="9729" max="9729" width="24.7109375" style="2" customWidth="1"/>
    <col min="9730" max="9730" width="16.5703125" style="2" customWidth="1"/>
    <col min="9731" max="9731" width="13.42578125" style="2" customWidth="1"/>
    <col min="9732" max="9732" width="15.28515625" style="2" customWidth="1"/>
    <col min="9733" max="9733" width="5.42578125" style="2" customWidth="1"/>
    <col min="9734" max="9734" width="17.42578125" style="2" customWidth="1"/>
    <col min="9735" max="9735" width="17.85546875" style="2" customWidth="1"/>
    <col min="9736" max="9736" width="12.28515625" style="2" customWidth="1"/>
    <col min="9737" max="9737" width="14.5703125" style="2" customWidth="1"/>
    <col min="9738" max="9738" width="14" style="2" customWidth="1"/>
    <col min="9739" max="9739" width="15.28515625" style="2" customWidth="1"/>
    <col min="9740" max="9740" width="13.5703125" style="2" customWidth="1"/>
    <col min="9741" max="9741" width="11.5703125" style="2" customWidth="1"/>
    <col min="9742" max="9742" width="17.140625" style="2" customWidth="1"/>
    <col min="9743" max="9743" width="8" style="2" customWidth="1"/>
    <col min="9744" max="9744" width="8.140625" style="2" customWidth="1"/>
    <col min="9745" max="9745" width="7.5703125" style="2" customWidth="1"/>
    <col min="9746" max="9746" width="6.85546875" style="2" customWidth="1"/>
    <col min="9747" max="9747" width="20.5703125" style="2" customWidth="1"/>
    <col min="9748" max="9748" width="1.42578125" style="2" customWidth="1"/>
    <col min="9749" max="9749" width="7.140625" style="2" customWidth="1"/>
    <col min="9750" max="9750" width="9.140625" style="2" customWidth="1"/>
    <col min="9751" max="9751" width="7" style="2" customWidth="1"/>
    <col min="9752" max="9752" width="7.5703125" style="2" customWidth="1"/>
    <col min="9753" max="9753" width="14.5703125" style="2" customWidth="1"/>
    <col min="9754" max="9754" width="82.5703125" style="2" customWidth="1"/>
    <col min="9755" max="9755" width="35" style="2" customWidth="1"/>
    <col min="9756" max="9756" width="27.140625" style="2" customWidth="1"/>
    <col min="9757" max="9984" width="11.42578125" style="2"/>
    <col min="9985" max="9985" width="24.7109375" style="2" customWidth="1"/>
    <col min="9986" max="9986" width="16.5703125" style="2" customWidth="1"/>
    <col min="9987" max="9987" width="13.42578125" style="2" customWidth="1"/>
    <col min="9988" max="9988" width="15.28515625" style="2" customWidth="1"/>
    <col min="9989" max="9989" width="5.42578125" style="2" customWidth="1"/>
    <col min="9990" max="9990" width="17.42578125" style="2" customWidth="1"/>
    <col min="9991" max="9991" width="17.85546875" style="2" customWidth="1"/>
    <col min="9992" max="9992" width="12.28515625" style="2" customWidth="1"/>
    <col min="9993" max="9993" width="14.5703125" style="2" customWidth="1"/>
    <col min="9994" max="9994" width="14" style="2" customWidth="1"/>
    <col min="9995" max="9995" width="15.28515625" style="2" customWidth="1"/>
    <col min="9996" max="9996" width="13.5703125" style="2" customWidth="1"/>
    <col min="9997" max="9997" width="11.5703125" style="2" customWidth="1"/>
    <col min="9998" max="9998" width="17.140625" style="2" customWidth="1"/>
    <col min="9999" max="9999" width="8" style="2" customWidth="1"/>
    <col min="10000" max="10000" width="8.140625" style="2" customWidth="1"/>
    <col min="10001" max="10001" width="7.5703125" style="2" customWidth="1"/>
    <col min="10002" max="10002" width="6.85546875" style="2" customWidth="1"/>
    <col min="10003" max="10003" width="20.5703125" style="2" customWidth="1"/>
    <col min="10004" max="10004" width="1.42578125" style="2" customWidth="1"/>
    <col min="10005" max="10005" width="7.140625" style="2" customWidth="1"/>
    <col min="10006" max="10006" width="9.140625" style="2" customWidth="1"/>
    <col min="10007" max="10007" width="7" style="2" customWidth="1"/>
    <col min="10008" max="10008" width="7.5703125" style="2" customWidth="1"/>
    <col min="10009" max="10009" width="14.5703125" style="2" customWidth="1"/>
    <col min="10010" max="10010" width="82.5703125" style="2" customWidth="1"/>
    <col min="10011" max="10011" width="35" style="2" customWidth="1"/>
    <col min="10012" max="10012" width="27.140625" style="2" customWidth="1"/>
    <col min="10013" max="10240" width="11.42578125" style="2"/>
    <col min="10241" max="10241" width="24.7109375" style="2" customWidth="1"/>
    <col min="10242" max="10242" width="16.5703125" style="2" customWidth="1"/>
    <col min="10243" max="10243" width="13.42578125" style="2" customWidth="1"/>
    <col min="10244" max="10244" width="15.28515625" style="2" customWidth="1"/>
    <col min="10245" max="10245" width="5.42578125" style="2" customWidth="1"/>
    <col min="10246" max="10246" width="17.42578125" style="2" customWidth="1"/>
    <col min="10247" max="10247" width="17.85546875" style="2" customWidth="1"/>
    <col min="10248" max="10248" width="12.28515625" style="2" customWidth="1"/>
    <col min="10249" max="10249" width="14.5703125" style="2" customWidth="1"/>
    <col min="10250" max="10250" width="14" style="2" customWidth="1"/>
    <col min="10251" max="10251" width="15.28515625" style="2" customWidth="1"/>
    <col min="10252" max="10252" width="13.5703125" style="2" customWidth="1"/>
    <col min="10253" max="10253" width="11.5703125" style="2" customWidth="1"/>
    <col min="10254" max="10254" width="17.140625" style="2" customWidth="1"/>
    <col min="10255" max="10255" width="8" style="2" customWidth="1"/>
    <col min="10256" max="10256" width="8.140625" style="2" customWidth="1"/>
    <col min="10257" max="10257" width="7.5703125" style="2" customWidth="1"/>
    <col min="10258" max="10258" width="6.85546875" style="2" customWidth="1"/>
    <col min="10259" max="10259" width="20.5703125" style="2" customWidth="1"/>
    <col min="10260" max="10260" width="1.42578125" style="2" customWidth="1"/>
    <col min="10261" max="10261" width="7.140625" style="2" customWidth="1"/>
    <col min="10262" max="10262" width="9.140625" style="2" customWidth="1"/>
    <col min="10263" max="10263" width="7" style="2" customWidth="1"/>
    <col min="10264" max="10264" width="7.5703125" style="2" customWidth="1"/>
    <col min="10265" max="10265" width="14.5703125" style="2" customWidth="1"/>
    <col min="10266" max="10266" width="82.5703125" style="2" customWidth="1"/>
    <col min="10267" max="10267" width="35" style="2" customWidth="1"/>
    <col min="10268" max="10268" width="27.140625" style="2" customWidth="1"/>
    <col min="10269" max="10496" width="11.42578125" style="2"/>
    <col min="10497" max="10497" width="24.7109375" style="2" customWidth="1"/>
    <col min="10498" max="10498" width="16.5703125" style="2" customWidth="1"/>
    <col min="10499" max="10499" width="13.42578125" style="2" customWidth="1"/>
    <col min="10500" max="10500" width="15.28515625" style="2" customWidth="1"/>
    <col min="10501" max="10501" width="5.42578125" style="2" customWidth="1"/>
    <col min="10502" max="10502" width="17.42578125" style="2" customWidth="1"/>
    <col min="10503" max="10503" width="17.85546875" style="2" customWidth="1"/>
    <col min="10504" max="10504" width="12.28515625" style="2" customWidth="1"/>
    <col min="10505" max="10505" width="14.5703125" style="2" customWidth="1"/>
    <col min="10506" max="10506" width="14" style="2" customWidth="1"/>
    <col min="10507" max="10507" width="15.28515625" style="2" customWidth="1"/>
    <col min="10508" max="10508" width="13.5703125" style="2" customWidth="1"/>
    <col min="10509" max="10509" width="11.5703125" style="2" customWidth="1"/>
    <col min="10510" max="10510" width="17.140625" style="2" customWidth="1"/>
    <col min="10511" max="10511" width="8" style="2" customWidth="1"/>
    <col min="10512" max="10512" width="8.140625" style="2" customWidth="1"/>
    <col min="10513" max="10513" width="7.5703125" style="2" customWidth="1"/>
    <col min="10514" max="10514" width="6.85546875" style="2" customWidth="1"/>
    <col min="10515" max="10515" width="20.5703125" style="2" customWidth="1"/>
    <col min="10516" max="10516" width="1.42578125" style="2" customWidth="1"/>
    <col min="10517" max="10517" width="7.140625" style="2" customWidth="1"/>
    <col min="10518" max="10518" width="9.140625" style="2" customWidth="1"/>
    <col min="10519" max="10519" width="7" style="2" customWidth="1"/>
    <col min="10520" max="10520" width="7.5703125" style="2" customWidth="1"/>
    <col min="10521" max="10521" width="14.5703125" style="2" customWidth="1"/>
    <col min="10522" max="10522" width="82.5703125" style="2" customWidth="1"/>
    <col min="10523" max="10523" width="35" style="2" customWidth="1"/>
    <col min="10524" max="10524" width="27.140625" style="2" customWidth="1"/>
    <col min="10525" max="10752" width="11.42578125" style="2"/>
    <col min="10753" max="10753" width="24.7109375" style="2" customWidth="1"/>
    <col min="10754" max="10754" width="16.5703125" style="2" customWidth="1"/>
    <col min="10755" max="10755" width="13.42578125" style="2" customWidth="1"/>
    <col min="10756" max="10756" width="15.28515625" style="2" customWidth="1"/>
    <col min="10757" max="10757" width="5.42578125" style="2" customWidth="1"/>
    <col min="10758" max="10758" width="17.42578125" style="2" customWidth="1"/>
    <col min="10759" max="10759" width="17.85546875" style="2" customWidth="1"/>
    <col min="10760" max="10760" width="12.28515625" style="2" customWidth="1"/>
    <col min="10761" max="10761" width="14.5703125" style="2" customWidth="1"/>
    <col min="10762" max="10762" width="14" style="2" customWidth="1"/>
    <col min="10763" max="10763" width="15.28515625" style="2" customWidth="1"/>
    <col min="10764" max="10764" width="13.5703125" style="2" customWidth="1"/>
    <col min="10765" max="10765" width="11.5703125" style="2" customWidth="1"/>
    <col min="10766" max="10766" width="17.140625" style="2" customWidth="1"/>
    <col min="10767" max="10767" width="8" style="2" customWidth="1"/>
    <col min="10768" max="10768" width="8.140625" style="2" customWidth="1"/>
    <col min="10769" max="10769" width="7.5703125" style="2" customWidth="1"/>
    <col min="10770" max="10770" width="6.85546875" style="2" customWidth="1"/>
    <col min="10771" max="10771" width="20.5703125" style="2" customWidth="1"/>
    <col min="10772" max="10772" width="1.42578125" style="2" customWidth="1"/>
    <col min="10773" max="10773" width="7.140625" style="2" customWidth="1"/>
    <col min="10774" max="10774" width="9.140625" style="2" customWidth="1"/>
    <col min="10775" max="10775" width="7" style="2" customWidth="1"/>
    <col min="10776" max="10776" width="7.5703125" style="2" customWidth="1"/>
    <col min="10777" max="10777" width="14.5703125" style="2" customWidth="1"/>
    <col min="10778" max="10778" width="82.5703125" style="2" customWidth="1"/>
    <col min="10779" max="10779" width="35" style="2" customWidth="1"/>
    <col min="10780" max="10780" width="27.140625" style="2" customWidth="1"/>
    <col min="10781" max="11008" width="11.42578125" style="2"/>
    <col min="11009" max="11009" width="24.7109375" style="2" customWidth="1"/>
    <col min="11010" max="11010" width="16.5703125" style="2" customWidth="1"/>
    <col min="11011" max="11011" width="13.42578125" style="2" customWidth="1"/>
    <col min="11012" max="11012" width="15.28515625" style="2" customWidth="1"/>
    <col min="11013" max="11013" width="5.42578125" style="2" customWidth="1"/>
    <col min="11014" max="11014" width="17.42578125" style="2" customWidth="1"/>
    <col min="11015" max="11015" width="17.85546875" style="2" customWidth="1"/>
    <col min="11016" max="11016" width="12.28515625" style="2" customWidth="1"/>
    <col min="11017" max="11017" width="14.5703125" style="2" customWidth="1"/>
    <col min="11018" max="11018" width="14" style="2" customWidth="1"/>
    <col min="11019" max="11019" width="15.28515625" style="2" customWidth="1"/>
    <col min="11020" max="11020" width="13.5703125" style="2" customWidth="1"/>
    <col min="11021" max="11021" width="11.5703125" style="2" customWidth="1"/>
    <col min="11022" max="11022" width="17.140625" style="2" customWidth="1"/>
    <col min="11023" max="11023" width="8" style="2" customWidth="1"/>
    <col min="11024" max="11024" width="8.140625" style="2" customWidth="1"/>
    <col min="11025" max="11025" width="7.5703125" style="2" customWidth="1"/>
    <col min="11026" max="11026" width="6.85546875" style="2" customWidth="1"/>
    <col min="11027" max="11027" width="20.5703125" style="2" customWidth="1"/>
    <col min="11028" max="11028" width="1.42578125" style="2" customWidth="1"/>
    <col min="11029" max="11029" width="7.140625" style="2" customWidth="1"/>
    <col min="11030" max="11030" width="9.140625" style="2" customWidth="1"/>
    <col min="11031" max="11031" width="7" style="2" customWidth="1"/>
    <col min="11032" max="11032" width="7.5703125" style="2" customWidth="1"/>
    <col min="11033" max="11033" width="14.5703125" style="2" customWidth="1"/>
    <col min="11034" max="11034" width="82.5703125" style="2" customWidth="1"/>
    <col min="11035" max="11035" width="35" style="2" customWidth="1"/>
    <col min="11036" max="11036" width="27.140625" style="2" customWidth="1"/>
    <col min="11037" max="11264" width="11.42578125" style="2"/>
    <col min="11265" max="11265" width="24.7109375" style="2" customWidth="1"/>
    <col min="11266" max="11266" width="16.5703125" style="2" customWidth="1"/>
    <col min="11267" max="11267" width="13.42578125" style="2" customWidth="1"/>
    <col min="11268" max="11268" width="15.28515625" style="2" customWidth="1"/>
    <col min="11269" max="11269" width="5.42578125" style="2" customWidth="1"/>
    <col min="11270" max="11270" width="17.42578125" style="2" customWidth="1"/>
    <col min="11271" max="11271" width="17.85546875" style="2" customWidth="1"/>
    <col min="11272" max="11272" width="12.28515625" style="2" customWidth="1"/>
    <col min="11273" max="11273" width="14.5703125" style="2" customWidth="1"/>
    <col min="11274" max="11274" width="14" style="2" customWidth="1"/>
    <col min="11275" max="11275" width="15.28515625" style="2" customWidth="1"/>
    <col min="11276" max="11276" width="13.5703125" style="2" customWidth="1"/>
    <col min="11277" max="11277" width="11.5703125" style="2" customWidth="1"/>
    <col min="11278" max="11278" width="17.140625" style="2" customWidth="1"/>
    <col min="11279" max="11279" width="8" style="2" customWidth="1"/>
    <col min="11280" max="11280" width="8.140625" style="2" customWidth="1"/>
    <col min="11281" max="11281" width="7.5703125" style="2" customWidth="1"/>
    <col min="11282" max="11282" width="6.85546875" style="2" customWidth="1"/>
    <col min="11283" max="11283" width="20.5703125" style="2" customWidth="1"/>
    <col min="11284" max="11284" width="1.42578125" style="2" customWidth="1"/>
    <col min="11285" max="11285" width="7.140625" style="2" customWidth="1"/>
    <col min="11286" max="11286" width="9.140625" style="2" customWidth="1"/>
    <col min="11287" max="11287" width="7" style="2" customWidth="1"/>
    <col min="11288" max="11288" width="7.5703125" style="2" customWidth="1"/>
    <col min="11289" max="11289" width="14.5703125" style="2" customWidth="1"/>
    <col min="11290" max="11290" width="82.5703125" style="2" customWidth="1"/>
    <col min="11291" max="11291" width="35" style="2" customWidth="1"/>
    <col min="11292" max="11292" width="27.140625" style="2" customWidth="1"/>
    <col min="11293" max="11520" width="11.42578125" style="2"/>
    <col min="11521" max="11521" width="24.7109375" style="2" customWidth="1"/>
    <col min="11522" max="11522" width="16.5703125" style="2" customWidth="1"/>
    <col min="11523" max="11523" width="13.42578125" style="2" customWidth="1"/>
    <col min="11524" max="11524" width="15.28515625" style="2" customWidth="1"/>
    <col min="11525" max="11525" width="5.42578125" style="2" customWidth="1"/>
    <col min="11526" max="11526" width="17.42578125" style="2" customWidth="1"/>
    <col min="11527" max="11527" width="17.85546875" style="2" customWidth="1"/>
    <col min="11528" max="11528" width="12.28515625" style="2" customWidth="1"/>
    <col min="11529" max="11529" width="14.5703125" style="2" customWidth="1"/>
    <col min="11530" max="11530" width="14" style="2" customWidth="1"/>
    <col min="11531" max="11531" width="15.28515625" style="2" customWidth="1"/>
    <col min="11532" max="11532" width="13.5703125" style="2" customWidth="1"/>
    <col min="11533" max="11533" width="11.5703125" style="2" customWidth="1"/>
    <col min="11534" max="11534" width="17.140625" style="2" customWidth="1"/>
    <col min="11535" max="11535" width="8" style="2" customWidth="1"/>
    <col min="11536" max="11536" width="8.140625" style="2" customWidth="1"/>
    <col min="11537" max="11537" width="7.5703125" style="2" customWidth="1"/>
    <col min="11538" max="11538" width="6.85546875" style="2" customWidth="1"/>
    <col min="11539" max="11539" width="20.5703125" style="2" customWidth="1"/>
    <col min="11540" max="11540" width="1.42578125" style="2" customWidth="1"/>
    <col min="11541" max="11541" width="7.140625" style="2" customWidth="1"/>
    <col min="11542" max="11542" width="9.140625" style="2" customWidth="1"/>
    <col min="11543" max="11543" width="7" style="2" customWidth="1"/>
    <col min="11544" max="11544" width="7.5703125" style="2" customWidth="1"/>
    <col min="11545" max="11545" width="14.5703125" style="2" customWidth="1"/>
    <col min="11546" max="11546" width="82.5703125" style="2" customWidth="1"/>
    <col min="11547" max="11547" width="35" style="2" customWidth="1"/>
    <col min="11548" max="11548" width="27.140625" style="2" customWidth="1"/>
    <col min="11549" max="11776" width="11.42578125" style="2"/>
    <col min="11777" max="11777" width="24.7109375" style="2" customWidth="1"/>
    <col min="11778" max="11778" width="16.5703125" style="2" customWidth="1"/>
    <col min="11779" max="11779" width="13.42578125" style="2" customWidth="1"/>
    <col min="11780" max="11780" width="15.28515625" style="2" customWidth="1"/>
    <col min="11781" max="11781" width="5.42578125" style="2" customWidth="1"/>
    <col min="11782" max="11782" width="17.42578125" style="2" customWidth="1"/>
    <col min="11783" max="11783" width="17.85546875" style="2" customWidth="1"/>
    <col min="11784" max="11784" width="12.28515625" style="2" customWidth="1"/>
    <col min="11785" max="11785" width="14.5703125" style="2" customWidth="1"/>
    <col min="11786" max="11786" width="14" style="2" customWidth="1"/>
    <col min="11787" max="11787" width="15.28515625" style="2" customWidth="1"/>
    <col min="11788" max="11788" width="13.5703125" style="2" customWidth="1"/>
    <col min="11789" max="11789" width="11.5703125" style="2" customWidth="1"/>
    <col min="11790" max="11790" width="17.140625" style="2" customWidth="1"/>
    <col min="11791" max="11791" width="8" style="2" customWidth="1"/>
    <col min="11792" max="11792" width="8.140625" style="2" customWidth="1"/>
    <col min="11793" max="11793" width="7.5703125" style="2" customWidth="1"/>
    <col min="11794" max="11794" width="6.85546875" style="2" customWidth="1"/>
    <col min="11795" max="11795" width="20.5703125" style="2" customWidth="1"/>
    <col min="11796" max="11796" width="1.42578125" style="2" customWidth="1"/>
    <col min="11797" max="11797" width="7.140625" style="2" customWidth="1"/>
    <col min="11798" max="11798" width="9.140625" style="2" customWidth="1"/>
    <col min="11799" max="11799" width="7" style="2" customWidth="1"/>
    <col min="11800" max="11800" width="7.5703125" style="2" customWidth="1"/>
    <col min="11801" max="11801" width="14.5703125" style="2" customWidth="1"/>
    <col min="11802" max="11802" width="82.5703125" style="2" customWidth="1"/>
    <col min="11803" max="11803" width="35" style="2" customWidth="1"/>
    <col min="11804" max="11804" width="27.140625" style="2" customWidth="1"/>
    <col min="11805" max="12032" width="11.42578125" style="2"/>
    <col min="12033" max="12033" width="24.7109375" style="2" customWidth="1"/>
    <col min="12034" max="12034" width="16.5703125" style="2" customWidth="1"/>
    <col min="12035" max="12035" width="13.42578125" style="2" customWidth="1"/>
    <col min="12036" max="12036" width="15.28515625" style="2" customWidth="1"/>
    <col min="12037" max="12037" width="5.42578125" style="2" customWidth="1"/>
    <col min="12038" max="12038" width="17.42578125" style="2" customWidth="1"/>
    <col min="12039" max="12039" width="17.85546875" style="2" customWidth="1"/>
    <col min="12040" max="12040" width="12.28515625" style="2" customWidth="1"/>
    <col min="12041" max="12041" width="14.5703125" style="2" customWidth="1"/>
    <col min="12042" max="12042" width="14" style="2" customWidth="1"/>
    <col min="12043" max="12043" width="15.28515625" style="2" customWidth="1"/>
    <col min="12044" max="12044" width="13.5703125" style="2" customWidth="1"/>
    <col min="12045" max="12045" width="11.5703125" style="2" customWidth="1"/>
    <col min="12046" max="12046" width="17.140625" style="2" customWidth="1"/>
    <col min="12047" max="12047" width="8" style="2" customWidth="1"/>
    <col min="12048" max="12048" width="8.140625" style="2" customWidth="1"/>
    <col min="12049" max="12049" width="7.5703125" style="2" customWidth="1"/>
    <col min="12050" max="12050" width="6.85546875" style="2" customWidth="1"/>
    <col min="12051" max="12051" width="20.5703125" style="2" customWidth="1"/>
    <col min="12052" max="12052" width="1.42578125" style="2" customWidth="1"/>
    <col min="12053" max="12053" width="7.140625" style="2" customWidth="1"/>
    <col min="12054" max="12054" width="9.140625" style="2" customWidth="1"/>
    <col min="12055" max="12055" width="7" style="2" customWidth="1"/>
    <col min="12056" max="12056" width="7.5703125" style="2" customWidth="1"/>
    <col min="12057" max="12057" width="14.5703125" style="2" customWidth="1"/>
    <col min="12058" max="12058" width="82.5703125" style="2" customWidth="1"/>
    <col min="12059" max="12059" width="35" style="2" customWidth="1"/>
    <col min="12060" max="12060" width="27.140625" style="2" customWidth="1"/>
    <col min="12061" max="12288" width="11.42578125" style="2"/>
    <col min="12289" max="12289" width="24.7109375" style="2" customWidth="1"/>
    <col min="12290" max="12290" width="16.5703125" style="2" customWidth="1"/>
    <col min="12291" max="12291" width="13.42578125" style="2" customWidth="1"/>
    <col min="12292" max="12292" width="15.28515625" style="2" customWidth="1"/>
    <col min="12293" max="12293" width="5.42578125" style="2" customWidth="1"/>
    <col min="12294" max="12294" width="17.42578125" style="2" customWidth="1"/>
    <col min="12295" max="12295" width="17.85546875" style="2" customWidth="1"/>
    <col min="12296" max="12296" width="12.28515625" style="2" customWidth="1"/>
    <col min="12297" max="12297" width="14.5703125" style="2" customWidth="1"/>
    <col min="12298" max="12298" width="14" style="2" customWidth="1"/>
    <col min="12299" max="12299" width="15.28515625" style="2" customWidth="1"/>
    <col min="12300" max="12300" width="13.5703125" style="2" customWidth="1"/>
    <col min="12301" max="12301" width="11.5703125" style="2" customWidth="1"/>
    <col min="12302" max="12302" width="17.140625" style="2" customWidth="1"/>
    <col min="12303" max="12303" width="8" style="2" customWidth="1"/>
    <col min="12304" max="12304" width="8.140625" style="2" customWidth="1"/>
    <col min="12305" max="12305" width="7.5703125" style="2" customWidth="1"/>
    <col min="12306" max="12306" width="6.85546875" style="2" customWidth="1"/>
    <col min="12307" max="12307" width="20.5703125" style="2" customWidth="1"/>
    <col min="12308" max="12308" width="1.42578125" style="2" customWidth="1"/>
    <col min="12309" max="12309" width="7.140625" style="2" customWidth="1"/>
    <col min="12310" max="12310" width="9.140625" style="2" customWidth="1"/>
    <col min="12311" max="12311" width="7" style="2" customWidth="1"/>
    <col min="12312" max="12312" width="7.5703125" style="2" customWidth="1"/>
    <col min="12313" max="12313" width="14.5703125" style="2" customWidth="1"/>
    <col min="12314" max="12314" width="82.5703125" style="2" customWidth="1"/>
    <col min="12315" max="12315" width="35" style="2" customWidth="1"/>
    <col min="12316" max="12316" width="27.140625" style="2" customWidth="1"/>
    <col min="12317" max="12544" width="11.42578125" style="2"/>
    <col min="12545" max="12545" width="24.7109375" style="2" customWidth="1"/>
    <col min="12546" max="12546" width="16.5703125" style="2" customWidth="1"/>
    <col min="12547" max="12547" width="13.42578125" style="2" customWidth="1"/>
    <col min="12548" max="12548" width="15.28515625" style="2" customWidth="1"/>
    <col min="12549" max="12549" width="5.42578125" style="2" customWidth="1"/>
    <col min="12550" max="12550" width="17.42578125" style="2" customWidth="1"/>
    <col min="12551" max="12551" width="17.85546875" style="2" customWidth="1"/>
    <col min="12552" max="12552" width="12.28515625" style="2" customWidth="1"/>
    <col min="12553" max="12553" width="14.5703125" style="2" customWidth="1"/>
    <col min="12554" max="12554" width="14" style="2" customWidth="1"/>
    <col min="12555" max="12555" width="15.28515625" style="2" customWidth="1"/>
    <col min="12556" max="12556" width="13.5703125" style="2" customWidth="1"/>
    <col min="12557" max="12557" width="11.5703125" style="2" customWidth="1"/>
    <col min="12558" max="12558" width="17.140625" style="2" customWidth="1"/>
    <col min="12559" max="12559" width="8" style="2" customWidth="1"/>
    <col min="12560" max="12560" width="8.140625" style="2" customWidth="1"/>
    <col min="12561" max="12561" width="7.5703125" style="2" customWidth="1"/>
    <col min="12562" max="12562" width="6.85546875" style="2" customWidth="1"/>
    <col min="12563" max="12563" width="20.5703125" style="2" customWidth="1"/>
    <col min="12564" max="12564" width="1.42578125" style="2" customWidth="1"/>
    <col min="12565" max="12565" width="7.140625" style="2" customWidth="1"/>
    <col min="12566" max="12566" width="9.140625" style="2" customWidth="1"/>
    <col min="12567" max="12567" width="7" style="2" customWidth="1"/>
    <col min="12568" max="12568" width="7.5703125" style="2" customWidth="1"/>
    <col min="12569" max="12569" width="14.5703125" style="2" customWidth="1"/>
    <col min="12570" max="12570" width="82.5703125" style="2" customWidth="1"/>
    <col min="12571" max="12571" width="35" style="2" customWidth="1"/>
    <col min="12572" max="12572" width="27.140625" style="2" customWidth="1"/>
    <col min="12573" max="12800" width="11.42578125" style="2"/>
    <col min="12801" max="12801" width="24.7109375" style="2" customWidth="1"/>
    <col min="12802" max="12802" width="16.5703125" style="2" customWidth="1"/>
    <col min="12803" max="12803" width="13.42578125" style="2" customWidth="1"/>
    <col min="12804" max="12804" width="15.28515625" style="2" customWidth="1"/>
    <col min="12805" max="12805" width="5.42578125" style="2" customWidth="1"/>
    <col min="12806" max="12806" width="17.42578125" style="2" customWidth="1"/>
    <col min="12807" max="12807" width="17.85546875" style="2" customWidth="1"/>
    <col min="12808" max="12808" width="12.28515625" style="2" customWidth="1"/>
    <col min="12809" max="12809" width="14.5703125" style="2" customWidth="1"/>
    <col min="12810" max="12810" width="14" style="2" customWidth="1"/>
    <col min="12811" max="12811" width="15.28515625" style="2" customWidth="1"/>
    <col min="12812" max="12812" width="13.5703125" style="2" customWidth="1"/>
    <col min="12813" max="12813" width="11.5703125" style="2" customWidth="1"/>
    <col min="12814" max="12814" width="17.140625" style="2" customWidth="1"/>
    <col min="12815" max="12815" width="8" style="2" customWidth="1"/>
    <col min="12816" max="12816" width="8.140625" style="2" customWidth="1"/>
    <col min="12817" max="12817" width="7.5703125" style="2" customWidth="1"/>
    <col min="12818" max="12818" width="6.85546875" style="2" customWidth="1"/>
    <col min="12819" max="12819" width="20.5703125" style="2" customWidth="1"/>
    <col min="12820" max="12820" width="1.42578125" style="2" customWidth="1"/>
    <col min="12821" max="12821" width="7.140625" style="2" customWidth="1"/>
    <col min="12822" max="12822" width="9.140625" style="2" customWidth="1"/>
    <col min="12823" max="12823" width="7" style="2" customWidth="1"/>
    <col min="12824" max="12824" width="7.5703125" style="2" customWidth="1"/>
    <col min="12825" max="12825" width="14.5703125" style="2" customWidth="1"/>
    <col min="12826" max="12826" width="82.5703125" style="2" customWidth="1"/>
    <col min="12827" max="12827" width="35" style="2" customWidth="1"/>
    <col min="12828" max="12828" width="27.140625" style="2" customWidth="1"/>
    <col min="12829" max="13056" width="11.42578125" style="2"/>
    <col min="13057" max="13057" width="24.7109375" style="2" customWidth="1"/>
    <col min="13058" max="13058" width="16.5703125" style="2" customWidth="1"/>
    <col min="13059" max="13059" width="13.42578125" style="2" customWidth="1"/>
    <col min="13060" max="13060" width="15.28515625" style="2" customWidth="1"/>
    <col min="13061" max="13061" width="5.42578125" style="2" customWidth="1"/>
    <col min="13062" max="13062" width="17.42578125" style="2" customWidth="1"/>
    <col min="13063" max="13063" width="17.85546875" style="2" customWidth="1"/>
    <col min="13064" max="13064" width="12.28515625" style="2" customWidth="1"/>
    <col min="13065" max="13065" width="14.5703125" style="2" customWidth="1"/>
    <col min="13066" max="13066" width="14" style="2" customWidth="1"/>
    <col min="13067" max="13067" width="15.28515625" style="2" customWidth="1"/>
    <col min="13068" max="13068" width="13.5703125" style="2" customWidth="1"/>
    <col min="13069" max="13069" width="11.5703125" style="2" customWidth="1"/>
    <col min="13070" max="13070" width="17.140625" style="2" customWidth="1"/>
    <col min="13071" max="13071" width="8" style="2" customWidth="1"/>
    <col min="13072" max="13072" width="8.140625" style="2" customWidth="1"/>
    <col min="13073" max="13073" width="7.5703125" style="2" customWidth="1"/>
    <col min="13074" max="13074" width="6.85546875" style="2" customWidth="1"/>
    <col min="13075" max="13075" width="20.5703125" style="2" customWidth="1"/>
    <col min="13076" max="13076" width="1.42578125" style="2" customWidth="1"/>
    <col min="13077" max="13077" width="7.140625" style="2" customWidth="1"/>
    <col min="13078" max="13078" width="9.140625" style="2" customWidth="1"/>
    <col min="13079" max="13079" width="7" style="2" customWidth="1"/>
    <col min="13080" max="13080" width="7.5703125" style="2" customWidth="1"/>
    <col min="13081" max="13081" width="14.5703125" style="2" customWidth="1"/>
    <col min="13082" max="13082" width="82.5703125" style="2" customWidth="1"/>
    <col min="13083" max="13083" width="35" style="2" customWidth="1"/>
    <col min="13084" max="13084" width="27.140625" style="2" customWidth="1"/>
    <col min="13085" max="13312" width="11.42578125" style="2"/>
    <col min="13313" max="13313" width="24.7109375" style="2" customWidth="1"/>
    <col min="13314" max="13314" width="16.5703125" style="2" customWidth="1"/>
    <col min="13315" max="13315" width="13.42578125" style="2" customWidth="1"/>
    <col min="13316" max="13316" width="15.28515625" style="2" customWidth="1"/>
    <col min="13317" max="13317" width="5.42578125" style="2" customWidth="1"/>
    <col min="13318" max="13318" width="17.42578125" style="2" customWidth="1"/>
    <col min="13319" max="13319" width="17.85546875" style="2" customWidth="1"/>
    <col min="13320" max="13320" width="12.28515625" style="2" customWidth="1"/>
    <col min="13321" max="13321" width="14.5703125" style="2" customWidth="1"/>
    <col min="13322" max="13322" width="14" style="2" customWidth="1"/>
    <col min="13323" max="13323" width="15.28515625" style="2" customWidth="1"/>
    <col min="13324" max="13324" width="13.5703125" style="2" customWidth="1"/>
    <col min="13325" max="13325" width="11.5703125" style="2" customWidth="1"/>
    <col min="13326" max="13326" width="17.140625" style="2" customWidth="1"/>
    <col min="13327" max="13327" width="8" style="2" customWidth="1"/>
    <col min="13328" max="13328" width="8.140625" style="2" customWidth="1"/>
    <col min="13329" max="13329" width="7.5703125" style="2" customWidth="1"/>
    <col min="13330" max="13330" width="6.85546875" style="2" customWidth="1"/>
    <col min="13331" max="13331" width="20.5703125" style="2" customWidth="1"/>
    <col min="13332" max="13332" width="1.42578125" style="2" customWidth="1"/>
    <col min="13333" max="13333" width="7.140625" style="2" customWidth="1"/>
    <col min="13334" max="13334" width="9.140625" style="2" customWidth="1"/>
    <col min="13335" max="13335" width="7" style="2" customWidth="1"/>
    <col min="13336" max="13336" width="7.5703125" style="2" customWidth="1"/>
    <col min="13337" max="13337" width="14.5703125" style="2" customWidth="1"/>
    <col min="13338" max="13338" width="82.5703125" style="2" customWidth="1"/>
    <col min="13339" max="13339" width="35" style="2" customWidth="1"/>
    <col min="13340" max="13340" width="27.140625" style="2" customWidth="1"/>
    <col min="13341" max="13568" width="11.42578125" style="2"/>
    <col min="13569" max="13569" width="24.7109375" style="2" customWidth="1"/>
    <col min="13570" max="13570" width="16.5703125" style="2" customWidth="1"/>
    <col min="13571" max="13571" width="13.42578125" style="2" customWidth="1"/>
    <col min="13572" max="13572" width="15.28515625" style="2" customWidth="1"/>
    <col min="13573" max="13573" width="5.42578125" style="2" customWidth="1"/>
    <col min="13574" max="13574" width="17.42578125" style="2" customWidth="1"/>
    <col min="13575" max="13575" width="17.85546875" style="2" customWidth="1"/>
    <col min="13576" max="13576" width="12.28515625" style="2" customWidth="1"/>
    <col min="13577" max="13577" width="14.5703125" style="2" customWidth="1"/>
    <col min="13578" max="13578" width="14" style="2" customWidth="1"/>
    <col min="13579" max="13579" width="15.28515625" style="2" customWidth="1"/>
    <col min="13580" max="13580" width="13.5703125" style="2" customWidth="1"/>
    <col min="13581" max="13581" width="11.5703125" style="2" customWidth="1"/>
    <col min="13582" max="13582" width="17.140625" style="2" customWidth="1"/>
    <col min="13583" max="13583" width="8" style="2" customWidth="1"/>
    <col min="13584" max="13584" width="8.140625" style="2" customWidth="1"/>
    <col min="13585" max="13585" width="7.5703125" style="2" customWidth="1"/>
    <col min="13586" max="13586" width="6.85546875" style="2" customWidth="1"/>
    <col min="13587" max="13587" width="20.5703125" style="2" customWidth="1"/>
    <col min="13588" max="13588" width="1.42578125" style="2" customWidth="1"/>
    <col min="13589" max="13589" width="7.140625" style="2" customWidth="1"/>
    <col min="13590" max="13590" width="9.140625" style="2" customWidth="1"/>
    <col min="13591" max="13591" width="7" style="2" customWidth="1"/>
    <col min="13592" max="13592" width="7.5703125" style="2" customWidth="1"/>
    <col min="13593" max="13593" width="14.5703125" style="2" customWidth="1"/>
    <col min="13594" max="13594" width="82.5703125" style="2" customWidth="1"/>
    <col min="13595" max="13595" width="35" style="2" customWidth="1"/>
    <col min="13596" max="13596" width="27.140625" style="2" customWidth="1"/>
    <col min="13597" max="13824" width="11.42578125" style="2"/>
    <col min="13825" max="13825" width="24.7109375" style="2" customWidth="1"/>
    <col min="13826" max="13826" width="16.5703125" style="2" customWidth="1"/>
    <col min="13827" max="13827" width="13.42578125" style="2" customWidth="1"/>
    <col min="13828" max="13828" width="15.28515625" style="2" customWidth="1"/>
    <col min="13829" max="13829" width="5.42578125" style="2" customWidth="1"/>
    <col min="13830" max="13830" width="17.42578125" style="2" customWidth="1"/>
    <col min="13831" max="13831" width="17.85546875" style="2" customWidth="1"/>
    <col min="13832" max="13832" width="12.28515625" style="2" customWidth="1"/>
    <col min="13833" max="13833" width="14.5703125" style="2" customWidth="1"/>
    <col min="13834" max="13834" width="14" style="2" customWidth="1"/>
    <col min="13835" max="13835" width="15.28515625" style="2" customWidth="1"/>
    <col min="13836" max="13836" width="13.5703125" style="2" customWidth="1"/>
    <col min="13837" max="13837" width="11.5703125" style="2" customWidth="1"/>
    <col min="13838" max="13838" width="17.140625" style="2" customWidth="1"/>
    <col min="13839" max="13839" width="8" style="2" customWidth="1"/>
    <col min="13840" max="13840" width="8.140625" style="2" customWidth="1"/>
    <col min="13841" max="13841" width="7.5703125" style="2" customWidth="1"/>
    <col min="13842" max="13842" width="6.85546875" style="2" customWidth="1"/>
    <col min="13843" max="13843" width="20.5703125" style="2" customWidth="1"/>
    <col min="13844" max="13844" width="1.42578125" style="2" customWidth="1"/>
    <col min="13845" max="13845" width="7.140625" style="2" customWidth="1"/>
    <col min="13846" max="13846" width="9.140625" style="2" customWidth="1"/>
    <col min="13847" max="13847" width="7" style="2" customWidth="1"/>
    <col min="13848" max="13848" width="7.5703125" style="2" customWidth="1"/>
    <col min="13849" max="13849" width="14.5703125" style="2" customWidth="1"/>
    <col min="13850" max="13850" width="82.5703125" style="2" customWidth="1"/>
    <col min="13851" max="13851" width="35" style="2" customWidth="1"/>
    <col min="13852" max="13852" width="27.140625" style="2" customWidth="1"/>
    <col min="13853" max="14080" width="11.42578125" style="2"/>
    <col min="14081" max="14081" width="24.7109375" style="2" customWidth="1"/>
    <col min="14082" max="14082" width="16.5703125" style="2" customWidth="1"/>
    <col min="14083" max="14083" width="13.42578125" style="2" customWidth="1"/>
    <col min="14084" max="14084" width="15.28515625" style="2" customWidth="1"/>
    <col min="14085" max="14085" width="5.42578125" style="2" customWidth="1"/>
    <col min="14086" max="14086" width="17.42578125" style="2" customWidth="1"/>
    <col min="14087" max="14087" width="17.85546875" style="2" customWidth="1"/>
    <col min="14088" max="14088" width="12.28515625" style="2" customWidth="1"/>
    <col min="14089" max="14089" width="14.5703125" style="2" customWidth="1"/>
    <col min="14090" max="14090" width="14" style="2" customWidth="1"/>
    <col min="14091" max="14091" width="15.28515625" style="2" customWidth="1"/>
    <col min="14092" max="14092" width="13.5703125" style="2" customWidth="1"/>
    <col min="14093" max="14093" width="11.5703125" style="2" customWidth="1"/>
    <col min="14094" max="14094" width="17.140625" style="2" customWidth="1"/>
    <col min="14095" max="14095" width="8" style="2" customWidth="1"/>
    <col min="14096" max="14096" width="8.140625" style="2" customWidth="1"/>
    <col min="14097" max="14097" width="7.5703125" style="2" customWidth="1"/>
    <col min="14098" max="14098" width="6.85546875" style="2" customWidth="1"/>
    <col min="14099" max="14099" width="20.5703125" style="2" customWidth="1"/>
    <col min="14100" max="14100" width="1.42578125" style="2" customWidth="1"/>
    <col min="14101" max="14101" width="7.140625" style="2" customWidth="1"/>
    <col min="14102" max="14102" width="9.140625" style="2" customWidth="1"/>
    <col min="14103" max="14103" width="7" style="2" customWidth="1"/>
    <col min="14104" max="14104" width="7.5703125" style="2" customWidth="1"/>
    <col min="14105" max="14105" width="14.5703125" style="2" customWidth="1"/>
    <col min="14106" max="14106" width="82.5703125" style="2" customWidth="1"/>
    <col min="14107" max="14107" width="35" style="2" customWidth="1"/>
    <col min="14108" max="14108" width="27.140625" style="2" customWidth="1"/>
    <col min="14109" max="14336" width="11.42578125" style="2"/>
    <col min="14337" max="14337" width="24.7109375" style="2" customWidth="1"/>
    <col min="14338" max="14338" width="16.5703125" style="2" customWidth="1"/>
    <col min="14339" max="14339" width="13.42578125" style="2" customWidth="1"/>
    <col min="14340" max="14340" width="15.28515625" style="2" customWidth="1"/>
    <col min="14341" max="14341" width="5.42578125" style="2" customWidth="1"/>
    <col min="14342" max="14342" width="17.42578125" style="2" customWidth="1"/>
    <col min="14343" max="14343" width="17.85546875" style="2" customWidth="1"/>
    <col min="14344" max="14344" width="12.28515625" style="2" customWidth="1"/>
    <col min="14345" max="14345" width="14.5703125" style="2" customWidth="1"/>
    <col min="14346" max="14346" width="14" style="2" customWidth="1"/>
    <col min="14347" max="14347" width="15.28515625" style="2" customWidth="1"/>
    <col min="14348" max="14348" width="13.5703125" style="2" customWidth="1"/>
    <col min="14349" max="14349" width="11.5703125" style="2" customWidth="1"/>
    <col min="14350" max="14350" width="17.140625" style="2" customWidth="1"/>
    <col min="14351" max="14351" width="8" style="2" customWidth="1"/>
    <col min="14352" max="14352" width="8.140625" style="2" customWidth="1"/>
    <col min="14353" max="14353" width="7.5703125" style="2" customWidth="1"/>
    <col min="14354" max="14354" width="6.85546875" style="2" customWidth="1"/>
    <col min="14355" max="14355" width="20.5703125" style="2" customWidth="1"/>
    <col min="14356" max="14356" width="1.42578125" style="2" customWidth="1"/>
    <col min="14357" max="14357" width="7.140625" style="2" customWidth="1"/>
    <col min="14358" max="14358" width="9.140625" style="2" customWidth="1"/>
    <col min="14359" max="14359" width="7" style="2" customWidth="1"/>
    <col min="14360" max="14360" width="7.5703125" style="2" customWidth="1"/>
    <col min="14361" max="14361" width="14.5703125" style="2" customWidth="1"/>
    <col min="14362" max="14362" width="82.5703125" style="2" customWidth="1"/>
    <col min="14363" max="14363" width="35" style="2" customWidth="1"/>
    <col min="14364" max="14364" width="27.140625" style="2" customWidth="1"/>
    <col min="14365" max="14592" width="11.42578125" style="2"/>
    <col min="14593" max="14593" width="24.7109375" style="2" customWidth="1"/>
    <col min="14594" max="14594" width="16.5703125" style="2" customWidth="1"/>
    <col min="14595" max="14595" width="13.42578125" style="2" customWidth="1"/>
    <col min="14596" max="14596" width="15.28515625" style="2" customWidth="1"/>
    <col min="14597" max="14597" width="5.42578125" style="2" customWidth="1"/>
    <col min="14598" max="14598" width="17.42578125" style="2" customWidth="1"/>
    <col min="14599" max="14599" width="17.85546875" style="2" customWidth="1"/>
    <col min="14600" max="14600" width="12.28515625" style="2" customWidth="1"/>
    <col min="14601" max="14601" width="14.5703125" style="2" customWidth="1"/>
    <col min="14602" max="14602" width="14" style="2" customWidth="1"/>
    <col min="14603" max="14603" width="15.28515625" style="2" customWidth="1"/>
    <col min="14604" max="14604" width="13.5703125" style="2" customWidth="1"/>
    <col min="14605" max="14605" width="11.5703125" style="2" customWidth="1"/>
    <col min="14606" max="14606" width="17.140625" style="2" customWidth="1"/>
    <col min="14607" max="14607" width="8" style="2" customWidth="1"/>
    <col min="14608" max="14608" width="8.140625" style="2" customWidth="1"/>
    <col min="14609" max="14609" width="7.5703125" style="2" customWidth="1"/>
    <col min="14610" max="14610" width="6.85546875" style="2" customWidth="1"/>
    <col min="14611" max="14611" width="20.5703125" style="2" customWidth="1"/>
    <col min="14612" max="14612" width="1.42578125" style="2" customWidth="1"/>
    <col min="14613" max="14613" width="7.140625" style="2" customWidth="1"/>
    <col min="14614" max="14614" width="9.140625" style="2" customWidth="1"/>
    <col min="14615" max="14615" width="7" style="2" customWidth="1"/>
    <col min="14616" max="14616" width="7.5703125" style="2" customWidth="1"/>
    <col min="14617" max="14617" width="14.5703125" style="2" customWidth="1"/>
    <col min="14618" max="14618" width="82.5703125" style="2" customWidth="1"/>
    <col min="14619" max="14619" width="35" style="2" customWidth="1"/>
    <col min="14620" max="14620" width="27.140625" style="2" customWidth="1"/>
    <col min="14621" max="14848" width="11.42578125" style="2"/>
    <col min="14849" max="14849" width="24.7109375" style="2" customWidth="1"/>
    <col min="14850" max="14850" width="16.5703125" style="2" customWidth="1"/>
    <col min="14851" max="14851" width="13.42578125" style="2" customWidth="1"/>
    <col min="14852" max="14852" width="15.28515625" style="2" customWidth="1"/>
    <col min="14853" max="14853" width="5.42578125" style="2" customWidth="1"/>
    <col min="14854" max="14854" width="17.42578125" style="2" customWidth="1"/>
    <col min="14855" max="14855" width="17.85546875" style="2" customWidth="1"/>
    <col min="14856" max="14856" width="12.28515625" style="2" customWidth="1"/>
    <col min="14857" max="14857" width="14.5703125" style="2" customWidth="1"/>
    <col min="14858" max="14858" width="14" style="2" customWidth="1"/>
    <col min="14859" max="14859" width="15.28515625" style="2" customWidth="1"/>
    <col min="14860" max="14860" width="13.5703125" style="2" customWidth="1"/>
    <col min="14861" max="14861" width="11.5703125" style="2" customWidth="1"/>
    <col min="14862" max="14862" width="17.140625" style="2" customWidth="1"/>
    <col min="14863" max="14863" width="8" style="2" customWidth="1"/>
    <col min="14864" max="14864" width="8.140625" style="2" customWidth="1"/>
    <col min="14865" max="14865" width="7.5703125" style="2" customWidth="1"/>
    <col min="14866" max="14866" width="6.85546875" style="2" customWidth="1"/>
    <col min="14867" max="14867" width="20.5703125" style="2" customWidth="1"/>
    <col min="14868" max="14868" width="1.42578125" style="2" customWidth="1"/>
    <col min="14869" max="14869" width="7.140625" style="2" customWidth="1"/>
    <col min="14870" max="14870" width="9.140625" style="2" customWidth="1"/>
    <col min="14871" max="14871" width="7" style="2" customWidth="1"/>
    <col min="14872" max="14872" width="7.5703125" style="2" customWidth="1"/>
    <col min="14873" max="14873" width="14.5703125" style="2" customWidth="1"/>
    <col min="14874" max="14874" width="82.5703125" style="2" customWidth="1"/>
    <col min="14875" max="14875" width="35" style="2" customWidth="1"/>
    <col min="14876" max="14876" width="27.140625" style="2" customWidth="1"/>
    <col min="14877" max="15104" width="11.42578125" style="2"/>
    <col min="15105" max="15105" width="24.7109375" style="2" customWidth="1"/>
    <col min="15106" max="15106" width="16.5703125" style="2" customWidth="1"/>
    <col min="15107" max="15107" width="13.42578125" style="2" customWidth="1"/>
    <col min="15108" max="15108" width="15.28515625" style="2" customWidth="1"/>
    <col min="15109" max="15109" width="5.42578125" style="2" customWidth="1"/>
    <col min="15110" max="15110" width="17.42578125" style="2" customWidth="1"/>
    <col min="15111" max="15111" width="17.85546875" style="2" customWidth="1"/>
    <col min="15112" max="15112" width="12.28515625" style="2" customWidth="1"/>
    <col min="15113" max="15113" width="14.5703125" style="2" customWidth="1"/>
    <col min="15114" max="15114" width="14" style="2" customWidth="1"/>
    <col min="15115" max="15115" width="15.28515625" style="2" customWidth="1"/>
    <col min="15116" max="15116" width="13.5703125" style="2" customWidth="1"/>
    <col min="15117" max="15117" width="11.5703125" style="2" customWidth="1"/>
    <col min="15118" max="15118" width="17.140625" style="2" customWidth="1"/>
    <col min="15119" max="15119" width="8" style="2" customWidth="1"/>
    <col min="15120" max="15120" width="8.140625" style="2" customWidth="1"/>
    <col min="15121" max="15121" width="7.5703125" style="2" customWidth="1"/>
    <col min="15122" max="15122" width="6.85546875" style="2" customWidth="1"/>
    <col min="15123" max="15123" width="20.5703125" style="2" customWidth="1"/>
    <col min="15124" max="15124" width="1.42578125" style="2" customWidth="1"/>
    <col min="15125" max="15125" width="7.140625" style="2" customWidth="1"/>
    <col min="15126" max="15126" width="9.140625" style="2" customWidth="1"/>
    <col min="15127" max="15127" width="7" style="2" customWidth="1"/>
    <col min="15128" max="15128" width="7.5703125" style="2" customWidth="1"/>
    <col min="15129" max="15129" width="14.5703125" style="2" customWidth="1"/>
    <col min="15130" max="15130" width="82.5703125" style="2" customWidth="1"/>
    <col min="15131" max="15131" width="35" style="2" customWidth="1"/>
    <col min="15132" max="15132" width="27.140625" style="2" customWidth="1"/>
    <col min="15133" max="15360" width="11.42578125" style="2"/>
    <col min="15361" max="15361" width="24.7109375" style="2" customWidth="1"/>
    <col min="15362" max="15362" width="16.5703125" style="2" customWidth="1"/>
    <col min="15363" max="15363" width="13.42578125" style="2" customWidth="1"/>
    <col min="15364" max="15364" width="15.28515625" style="2" customWidth="1"/>
    <col min="15365" max="15365" width="5.42578125" style="2" customWidth="1"/>
    <col min="15366" max="15366" width="17.42578125" style="2" customWidth="1"/>
    <col min="15367" max="15367" width="17.85546875" style="2" customWidth="1"/>
    <col min="15368" max="15368" width="12.28515625" style="2" customWidth="1"/>
    <col min="15369" max="15369" width="14.5703125" style="2" customWidth="1"/>
    <col min="15370" max="15370" width="14" style="2" customWidth="1"/>
    <col min="15371" max="15371" width="15.28515625" style="2" customWidth="1"/>
    <col min="15372" max="15372" width="13.5703125" style="2" customWidth="1"/>
    <col min="15373" max="15373" width="11.5703125" style="2" customWidth="1"/>
    <col min="15374" max="15374" width="17.140625" style="2" customWidth="1"/>
    <col min="15375" max="15375" width="8" style="2" customWidth="1"/>
    <col min="15376" max="15376" width="8.140625" style="2" customWidth="1"/>
    <col min="15377" max="15377" width="7.5703125" style="2" customWidth="1"/>
    <col min="15378" max="15378" width="6.85546875" style="2" customWidth="1"/>
    <col min="15379" max="15379" width="20.5703125" style="2" customWidth="1"/>
    <col min="15380" max="15380" width="1.42578125" style="2" customWidth="1"/>
    <col min="15381" max="15381" width="7.140625" style="2" customWidth="1"/>
    <col min="15382" max="15382" width="9.140625" style="2" customWidth="1"/>
    <col min="15383" max="15383" width="7" style="2" customWidth="1"/>
    <col min="15384" max="15384" width="7.5703125" style="2" customWidth="1"/>
    <col min="15385" max="15385" width="14.5703125" style="2" customWidth="1"/>
    <col min="15386" max="15386" width="82.5703125" style="2" customWidth="1"/>
    <col min="15387" max="15387" width="35" style="2" customWidth="1"/>
    <col min="15388" max="15388" width="27.140625" style="2" customWidth="1"/>
    <col min="15389" max="15616" width="11.42578125" style="2"/>
    <col min="15617" max="15617" width="24.7109375" style="2" customWidth="1"/>
    <col min="15618" max="15618" width="16.5703125" style="2" customWidth="1"/>
    <col min="15619" max="15619" width="13.42578125" style="2" customWidth="1"/>
    <col min="15620" max="15620" width="15.28515625" style="2" customWidth="1"/>
    <col min="15621" max="15621" width="5.42578125" style="2" customWidth="1"/>
    <col min="15622" max="15622" width="17.42578125" style="2" customWidth="1"/>
    <col min="15623" max="15623" width="17.85546875" style="2" customWidth="1"/>
    <col min="15624" max="15624" width="12.28515625" style="2" customWidth="1"/>
    <col min="15625" max="15625" width="14.5703125" style="2" customWidth="1"/>
    <col min="15626" max="15626" width="14" style="2" customWidth="1"/>
    <col min="15627" max="15627" width="15.28515625" style="2" customWidth="1"/>
    <col min="15628" max="15628" width="13.5703125" style="2" customWidth="1"/>
    <col min="15629" max="15629" width="11.5703125" style="2" customWidth="1"/>
    <col min="15630" max="15630" width="17.140625" style="2" customWidth="1"/>
    <col min="15631" max="15631" width="8" style="2" customWidth="1"/>
    <col min="15632" max="15632" width="8.140625" style="2" customWidth="1"/>
    <col min="15633" max="15633" width="7.5703125" style="2" customWidth="1"/>
    <col min="15634" max="15634" width="6.85546875" style="2" customWidth="1"/>
    <col min="15635" max="15635" width="20.5703125" style="2" customWidth="1"/>
    <col min="15636" max="15636" width="1.42578125" style="2" customWidth="1"/>
    <col min="15637" max="15637" width="7.140625" style="2" customWidth="1"/>
    <col min="15638" max="15638" width="9.140625" style="2" customWidth="1"/>
    <col min="15639" max="15639" width="7" style="2" customWidth="1"/>
    <col min="15640" max="15640" width="7.5703125" style="2" customWidth="1"/>
    <col min="15641" max="15641" width="14.5703125" style="2" customWidth="1"/>
    <col min="15642" max="15642" width="82.5703125" style="2" customWidth="1"/>
    <col min="15643" max="15643" width="35" style="2" customWidth="1"/>
    <col min="15644" max="15644" width="27.140625" style="2" customWidth="1"/>
    <col min="15645" max="15872" width="11.42578125" style="2"/>
    <col min="15873" max="15873" width="24.7109375" style="2" customWidth="1"/>
    <col min="15874" max="15874" width="16.5703125" style="2" customWidth="1"/>
    <col min="15875" max="15875" width="13.42578125" style="2" customWidth="1"/>
    <col min="15876" max="15876" width="15.28515625" style="2" customWidth="1"/>
    <col min="15877" max="15877" width="5.42578125" style="2" customWidth="1"/>
    <col min="15878" max="15878" width="17.42578125" style="2" customWidth="1"/>
    <col min="15879" max="15879" width="17.85546875" style="2" customWidth="1"/>
    <col min="15880" max="15880" width="12.28515625" style="2" customWidth="1"/>
    <col min="15881" max="15881" width="14.5703125" style="2" customWidth="1"/>
    <col min="15882" max="15882" width="14" style="2" customWidth="1"/>
    <col min="15883" max="15883" width="15.28515625" style="2" customWidth="1"/>
    <col min="15884" max="15884" width="13.5703125" style="2" customWidth="1"/>
    <col min="15885" max="15885" width="11.5703125" style="2" customWidth="1"/>
    <col min="15886" max="15886" width="17.140625" style="2" customWidth="1"/>
    <col min="15887" max="15887" width="8" style="2" customWidth="1"/>
    <col min="15888" max="15888" width="8.140625" style="2" customWidth="1"/>
    <col min="15889" max="15889" width="7.5703125" style="2" customWidth="1"/>
    <col min="15890" max="15890" width="6.85546875" style="2" customWidth="1"/>
    <col min="15891" max="15891" width="20.5703125" style="2" customWidth="1"/>
    <col min="15892" max="15892" width="1.42578125" style="2" customWidth="1"/>
    <col min="15893" max="15893" width="7.140625" style="2" customWidth="1"/>
    <col min="15894" max="15894" width="9.140625" style="2" customWidth="1"/>
    <col min="15895" max="15895" width="7" style="2" customWidth="1"/>
    <col min="15896" max="15896" width="7.5703125" style="2" customWidth="1"/>
    <col min="15897" max="15897" width="14.5703125" style="2" customWidth="1"/>
    <col min="15898" max="15898" width="82.5703125" style="2" customWidth="1"/>
    <col min="15899" max="15899" width="35" style="2" customWidth="1"/>
    <col min="15900" max="15900" width="27.140625" style="2" customWidth="1"/>
    <col min="15901" max="16128" width="11.42578125" style="2"/>
    <col min="16129" max="16129" width="24.7109375" style="2" customWidth="1"/>
    <col min="16130" max="16130" width="16.5703125" style="2" customWidth="1"/>
    <col min="16131" max="16131" width="13.42578125" style="2" customWidth="1"/>
    <col min="16132" max="16132" width="15.28515625" style="2" customWidth="1"/>
    <col min="16133" max="16133" width="5.42578125" style="2" customWidth="1"/>
    <col min="16134" max="16134" width="17.42578125" style="2" customWidth="1"/>
    <col min="16135" max="16135" width="17.85546875" style="2" customWidth="1"/>
    <col min="16136" max="16136" width="12.28515625" style="2" customWidth="1"/>
    <col min="16137" max="16137" width="14.5703125" style="2" customWidth="1"/>
    <col min="16138" max="16138" width="14" style="2" customWidth="1"/>
    <col min="16139" max="16139" width="15.28515625" style="2" customWidth="1"/>
    <col min="16140" max="16140" width="13.5703125" style="2" customWidth="1"/>
    <col min="16141" max="16141" width="11.5703125" style="2" customWidth="1"/>
    <col min="16142" max="16142" width="17.140625" style="2" customWidth="1"/>
    <col min="16143" max="16143" width="8" style="2" customWidth="1"/>
    <col min="16144" max="16144" width="8.140625" style="2" customWidth="1"/>
    <col min="16145" max="16145" width="7.5703125" style="2" customWidth="1"/>
    <col min="16146" max="16146" width="6.85546875" style="2" customWidth="1"/>
    <col min="16147" max="16147" width="20.5703125" style="2" customWidth="1"/>
    <col min="16148" max="16148" width="1.42578125" style="2" customWidth="1"/>
    <col min="16149" max="16149" width="7.140625" style="2" customWidth="1"/>
    <col min="16150" max="16150" width="9.140625" style="2" customWidth="1"/>
    <col min="16151" max="16151" width="7" style="2" customWidth="1"/>
    <col min="16152" max="16152" width="7.5703125" style="2" customWidth="1"/>
    <col min="16153" max="16153" width="14.5703125" style="2" customWidth="1"/>
    <col min="16154" max="16154" width="82.5703125" style="2" customWidth="1"/>
    <col min="16155" max="16155" width="35" style="2" customWidth="1"/>
    <col min="16156" max="16156" width="27.140625" style="2" customWidth="1"/>
    <col min="16157" max="16384" width="11.42578125" style="2"/>
  </cols>
  <sheetData>
    <row r="1" spans="1:28" ht="16.5" customHeight="1" thickBot="1" x14ac:dyDescent="0.3">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8" ht="15.75" x14ac:dyDescent="0.25">
      <c r="A2" s="150"/>
      <c r="B2" s="214" t="s">
        <v>0</v>
      </c>
      <c r="C2" s="215"/>
      <c r="D2" s="215"/>
      <c r="E2" s="215"/>
      <c r="F2" s="215"/>
      <c r="G2" s="215"/>
      <c r="H2" s="215"/>
      <c r="I2" s="215"/>
      <c r="J2" s="215"/>
      <c r="K2" s="215"/>
      <c r="L2" s="215"/>
      <c r="M2" s="215"/>
      <c r="N2" s="215"/>
      <c r="O2" s="215"/>
      <c r="P2" s="215"/>
      <c r="Q2" s="215"/>
      <c r="R2" s="215"/>
      <c r="S2" s="215"/>
      <c r="T2" s="215"/>
      <c r="U2" s="215"/>
      <c r="V2" s="215"/>
      <c r="W2" s="215"/>
      <c r="X2" s="215"/>
      <c r="Y2" s="215"/>
      <c r="Z2" s="215"/>
      <c r="AA2" s="216"/>
      <c r="AB2" s="3" t="s">
        <v>1</v>
      </c>
    </row>
    <row r="3" spans="1:28" x14ac:dyDescent="0.25">
      <c r="A3" s="151"/>
      <c r="B3" s="156" t="s">
        <v>2</v>
      </c>
      <c r="C3" s="157"/>
      <c r="D3" s="157"/>
      <c r="E3" s="157"/>
      <c r="F3" s="157"/>
      <c r="G3" s="157"/>
      <c r="H3" s="157"/>
      <c r="I3" s="157"/>
      <c r="J3" s="157"/>
      <c r="K3" s="157"/>
      <c r="L3" s="157"/>
      <c r="M3" s="157"/>
      <c r="N3" s="157"/>
      <c r="O3" s="157"/>
      <c r="P3" s="157"/>
      <c r="Q3" s="157"/>
      <c r="R3" s="157"/>
      <c r="S3" s="157"/>
      <c r="T3" s="157"/>
      <c r="U3" s="157"/>
      <c r="V3" s="157"/>
      <c r="W3" s="157"/>
      <c r="X3" s="157"/>
      <c r="Y3" s="157"/>
      <c r="Z3" s="157"/>
      <c r="AA3" s="158"/>
      <c r="AB3" s="4" t="s">
        <v>3</v>
      </c>
    </row>
    <row r="4" spans="1:28" ht="21" x14ac:dyDescent="0.25">
      <c r="A4" s="151"/>
      <c r="B4" s="159" t="s">
        <v>4</v>
      </c>
      <c r="C4" s="160"/>
      <c r="D4" s="160"/>
      <c r="E4" s="160"/>
      <c r="F4" s="160"/>
      <c r="G4" s="160"/>
      <c r="H4" s="160"/>
      <c r="I4" s="160"/>
      <c r="J4" s="160"/>
      <c r="K4" s="160"/>
      <c r="L4" s="160"/>
      <c r="M4" s="160"/>
      <c r="N4" s="160"/>
      <c r="O4" s="160"/>
      <c r="P4" s="160"/>
      <c r="Q4" s="160"/>
      <c r="R4" s="160"/>
      <c r="S4" s="160"/>
      <c r="T4" s="160"/>
      <c r="U4" s="160"/>
      <c r="V4" s="160"/>
      <c r="W4" s="160"/>
      <c r="X4" s="160"/>
      <c r="Y4" s="160"/>
      <c r="Z4" s="160"/>
      <c r="AA4" s="161"/>
      <c r="AB4" s="5" t="s">
        <v>5</v>
      </c>
    </row>
    <row r="5" spans="1:28" ht="15.75" customHeight="1" thickBot="1" x14ac:dyDescent="0.3">
      <c r="A5" s="152"/>
      <c r="B5" s="162"/>
      <c r="C5" s="163"/>
      <c r="D5" s="163"/>
      <c r="E5" s="163"/>
      <c r="F5" s="163"/>
      <c r="G5" s="163"/>
      <c r="H5" s="163"/>
      <c r="I5" s="163"/>
      <c r="J5" s="163"/>
      <c r="K5" s="163"/>
      <c r="L5" s="163"/>
      <c r="M5" s="163"/>
      <c r="N5" s="163"/>
      <c r="O5" s="163"/>
      <c r="P5" s="163"/>
      <c r="Q5" s="163"/>
      <c r="R5" s="163"/>
      <c r="S5" s="163"/>
      <c r="T5" s="163"/>
      <c r="U5" s="163"/>
      <c r="V5" s="163"/>
      <c r="W5" s="163"/>
      <c r="X5" s="163"/>
      <c r="Y5" s="163"/>
      <c r="Z5" s="163"/>
      <c r="AA5" s="164"/>
      <c r="AB5" s="6" t="s">
        <v>6</v>
      </c>
    </row>
    <row r="6" spans="1:28" ht="6.75" customHeight="1" thickBot="1" x14ac:dyDescent="0.3">
      <c r="A6" s="165"/>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7"/>
    </row>
    <row r="7" spans="1:28" ht="33" customHeight="1" x14ac:dyDescent="0.2">
      <c r="A7" s="7" t="s">
        <v>7</v>
      </c>
      <c r="B7" s="1000" t="s">
        <v>241</v>
      </c>
      <c r="C7" s="1001"/>
      <c r="D7" s="1001"/>
      <c r="E7" s="1001"/>
      <c r="F7" s="1001"/>
      <c r="G7" s="1001"/>
      <c r="H7" s="1001"/>
      <c r="I7" s="1001"/>
      <c r="J7" s="1001"/>
      <c r="K7" s="1001"/>
      <c r="L7" s="1001"/>
      <c r="M7" s="1001"/>
      <c r="N7" s="1001"/>
      <c r="O7" s="1001"/>
      <c r="P7" s="1001"/>
      <c r="Q7" s="1001"/>
      <c r="R7" s="1001"/>
      <c r="S7" s="1001"/>
      <c r="T7" s="1001"/>
      <c r="U7" s="1001"/>
      <c r="V7" s="1001"/>
      <c r="W7" s="1001"/>
      <c r="X7" s="1001"/>
      <c r="Y7" s="1001"/>
      <c r="Z7" s="1001"/>
      <c r="AA7" s="1001"/>
      <c r="AB7" s="1002"/>
    </row>
    <row r="8" spans="1:28" x14ac:dyDescent="0.25">
      <c r="A8" s="8" t="s">
        <v>9</v>
      </c>
      <c r="B8" s="137" t="s">
        <v>242</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8"/>
    </row>
    <row r="9" spans="1:28" ht="25.5" x14ac:dyDescent="0.25">
      <c r="A9" s="8" t="s">
        <v>11</v>
      </c>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1"/>
    </row>
    <row r="10" spans="1:28" x14ac:dyDescent="0.25">
      <c r="A10" s="143" t="s">
        <v>13</v>
      </c>
      <c r="B10" s="143"/>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x14ac:dyDescent="0.25">
      <c r="A11" s="142" t="s">
        <v>14</v>
      </c>
      <c r="B11" s="9" t="s">
        <v>15</v>
      </c>
      <c r="C11" s="35"/>
      <c r="D11" s="146">
        <v>43852</v>
      </c>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8"/>
    </row>
    <row r="12" spans="1:28" x14ac:dyDescent="0.25">
      <c r="A12" s="142"/>
      <c r="B12" s="9" t="s">
        <v>16</v>
      </c>
      <c r="C12" s="10"/>
      <c r="D12" s="146">
        <v>44099</v>
      </c>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ht="15.95" customHeight="1" x14ac:dyDescent="0.2">
      <c r="A13" s="142"/>
      <c r="B13" s="9" t="s">
        <v>18</v>
      </c>
      <c r="C13" s="217" t="s">
        <v>243</v>
      </c>
      <c r="D13" s="146" t="s">
        <v>1176</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15.75" thickBot="1" x14ac:dyDescent="0.3">
      <c r="A14" s="11" t="s">
        <v>19</v>
      </c>
      <c r="B14" s="128" t="s">
        <v>244</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x14ac:dyDescent="0.25">
      <c r="A16" s="131" t="s">
        <v>20</v>
      </c>
      <c r="B16" s="115" t="s">
        <v>21</v>
      </c>
      <c r="C16" s="115" t="s">
        <v>22</v>
      </c>
      <c r="D16" s="115" t="s">
        <v>23</v>
      </c>
      <c r="E16" s="115" t="s">
        <v>24</v>
      </c>
      <c r="F16" s="115" t="s">
        <v>25</v>
      </c>
      <c r="G16" s="115" t="s">
        <v>26</v>
      </c>
      <c r="H16" s="115" t="s">
        <v>27</v>
      </c>
      <c r="I16" s="115" t="s">
        <v>28</v>
      </c>
      <c r="J16" s="115" t="s">
        <v>29</v>
      </c>
      <c r="K16" s="115" t="s">
        <v>30</v>
      </c>
      <c r="L16" s="115" t="s">
        <v>31</v>
      </c>
      <c r="M16" s="115" t="s">
        <v>32</v>
      </c>
      <c r="N16" s="115" t="s">
        <v>33</v>
      </c>
      <c r="O16" s="114" t="s">
        <v>34</v>
      </c>
      <c r="P16" s="115"/>
      <c r="Q16" s="115"/>
      <c r="R16" s="115"/>
      <c r="S16" s="118"/>
      <c r="T16" s="112"/>
      <c r="U16" s="114" t="s">
        <v>35</v>
      </c>
      <c r="V16" s="115"/>
      <c r="W16" s="115"/>
      <c r="X16" s="115"/>
      <c r="Y16" s="116"/>
      <c r="Z16" s="115" t="s">
        <v>36</v>
      </c>
      <c r="AA16" s="115" t="s">
        <v>37</v>
      </c>
      <c r="AB16" s="118" t="s">
        <v>38</v>
      </c>
    </row>
    <row r="17" spans="1:28" ht="26.25" thickBot="1" x14ac:dyDescent="0.3">
      <c r="A17" s="132"/>
      <c r="B17" s="117"/>
      <c r="C17" s="117"/>
      <c r="D17" s="117"/>
      <c r="E17" s="117"/>
      <c r="F17" s="117"/>
      <c r="G17" s="117"/>
      <c r="H17" s="117"/>
      <c r="I17" s="117"/>
      <c r="J17" s="117"/>
      <c r="K17" s="117"/>
      <c r="L17" s="117"/>
      <c r="M17" s="117"/>
      <c r="N17" s="117"/>
      <c r="O17" s="17" t="s">
        <v>39</v>
      </c>
      <c r="P17" s="15" t="s">
        <v>40</v>
      </c>
      <c r="Q17" s="15" t="s">
        <v>41</v>
      </c>
      <c r="R17" s="15" t="s">
        <v>42</v>
      </c>
      <c r="S17" s="18" t="s">
        <v>43</v>
      </c>
      <c r="T17" s="113"/>
      <c r="U17" s="17" t="s">
        <v>39</v>
      </c>
      <c r="V17" s="15" t="s">
        <v>40</v>
      </c>
      <c r="W17" s="15" t="s">
        <v>41</v>
      </c>
      <c r="X17" s="15" t="s">
        <v>42</v>
      </c>
      <c r="Y17" s="16" t="s">
        <v>44</v>
      </c>
      <c r="Z17" s="117"/>
      <c r="AA17" s="117"/>
      <c r="AB17" s="119"/>
    </row>
    <row r="18" spans="1:28" ht="306" x14ac:dyDescent="0.25">
      <c r="A18" s="122" t="s">
        <v>245</v>
      </c>
      <c r="B18" s="100" t="s">
        <v>246</v>
      </c>
      <c r="C18" s="100" t="s">
        <v>247</v>
      </c>
      <c r="D18" s="100" t="s">
        <v>248</v>
      </c>
      <c r="E18" s="20">
        <v>1</v>
      </c>
      <c r="F18" s="20" t="s">
        <v>249</v>
      </c>
      <c r="G18" s="20" t="s">
        <v>250</v>
      </c>
      <c r="H18" s="20"/>
      <c r="I18" s="20" t="s">
        <v>251</v>
      </c>
      <c r="J18" s="218" t="s">
        <v>252</v>
      </c>
      <c r="K18" s="20" t="s">
        <v>107</v>
      </c>
      <c r="L18" s="20" t="s">
        <v>253</v>
      </c>
      <c r="M18" s="20">
        <v>3</v>
      </c>
      <c r="N18" s="20" t="s">
        <v>254</v>
      </c>
      <c r="O18" s="20">
        <v>0</v>
      </c>
      <c r="P18" s="20">
        <v>1</v>
      </c>
      <c r="Q18" s="20">
        <v>1</v>
      </c>
      <c r="R18" s="20">
        <v>1</v>
      </c>
      <c r="S18" s="219">
        <f>SUM(O18:R18)</f>
        <v>3</v>
      </c>
      <c r="T18" s="113"/>
      <c r="U18" s="51">
        <v>0</v>
      </c>
      <c r="V18" s="20">
        <v>1</v>
      </c>
      <c r="W18" s="20">
        <v>1</v>
      </c>
      <c r="X18" s="20">
        <v>1</v>
      </c>
      <c r="Y18" s="219">
        <f>SUM(U18:X18)</f>
        <v>3</v>
      </c>
      <c r="Z18" s="220" t="s">
        <v>255</v>
      </c>
      <c r="AA18" s="221" t="s">
        <v>256</v>
      </c>
      <c r="AB18" s="222" t="s">
        <v>257</v>
      </c>
    </row>
    <row r="19" spans="1:28" ht="204" x14ac:dyDescent="0.25">
      <c r="A19" s="124"/>
      <c r="B19" s="100"/>
      <c r="C19" s="100"/>
      <c r="D19" s="100"/>
      <c r="E19" s="35">
        <v>2</v>
      </c>
      <c r="F19" s="35" t="s">
        <v>258</v>
      </c>
      <c r="G19" s="35" t="s">
        <v>259</v>
      </c>
      <c r="H19" s="35"/>
      <c r="I19" s="35" t="s">
        <v>260</v>
      </c>
      <c r="J19" s="22" t="s">
        <v>261</v>
      </c>
      <c r="K19" s="20" t="s">
        <v>107</v>
      </c>
      <c r="L19" s="35" t="s">
        <v>253</v>
      </c>
      <c r="M19" s="35">
        <v>3</v>
      </c>
      <c r="N19" s="35" t="s">
        <v>262</v>
      </c>
      <c r="O19" s="223">
        <v>0</v>
      </c>
      <c r="P19" s="223">
        <v>1</v>
      </c>
      <c r="Q19" s="223">
        <v>1</v>
      </c>
      <c r="R19" s="223">
        <v>1</v>
      </c>
      <c r="S19" s="224">
        <f>SUM(P19:R19)</f>
        <v>3</v>
      </c>
      <c r="T19" s="113"/>
      <c r="U19" s="52">
        <v>0</v>
      </c>
      <c r="V19" s="72">
        <v>1</v>
      </c>
      <c r="W19" s="72">
        <v>1</v>
      </c>
      <c r="X19" s="72">
        <v>1</v>
      </c>
      <c r="Y19" s="225">
        <f>SUM(U19:X19)</f>
        <v>3</v>
      </c>
      <c r="Z19" s="177" t="s">
        <v>263</v>
      </c>
      <c r="AA19" s="221" t="s">
        <v>264</v>
      </c>
      <c r="AB19" s="222" t="s">
        <v>265</v>
      </c>
    </row>
    <row r="20" spans="1:28" ht="204" x14ac:dyDescent="0.25">
      <c r="A20" s="124"/>
      <c r="B20" s="100"/>
      <c r="C20" s="100"/>
      <c r="D20" s="100"/>
      <c r="E20" s="35">
        <v>3</v>
      </c>
      <c r="F20" s="35" t="s">
        <v>266</v>
      </c>
      <c r="G20" s="35" t="s">
        <v>259</v>
      </c>
      <c r="H20" s="35"/>
      <c r="I20" s="35" t="s">
        <v>267</v>
      </c>
      <c r="J20" s="35" t="s">
        <v>268</v>
      </c>
      <c r="K20" s="20" t="s">
        <v>107</v>
      </c>
      <c r="L20" s="35" t="s">
        <v>269</v>
      </c>
      <c r="M20" s="226">
        <v>1</v>
      </c>
      <c r="N20" s="35" t="s">
        <v>270</v>
      </c>
      <c r="O20" s="226">
        <v>0</v>
      </c>
      <c r="P20" s="226">
        <v>0.33</v>
      </c>
      <c r="Q20" s="226">
        <v>0.34</v>
      </c>
      <c r="R20" s="226">
        <v>0.33</v>
      </c>
      <c r="S20" s="227">
        <f>SUM(O20:R20)</f>
        <v>1</v>
      </c>
      <c r="T20" s="113"/>
      <c r="U20" s="37">
        <v>0</v>
      </c>
      <c r="V20" s="24">
        <v>0</v>
      </c>
      <c r="W20" s="24">
        <v>0.67</v>
      </c>
      <c r="X20" s="24">
        <v>0.33</v>
      </c>
      <c r="Y20" s="176">
        <f>SUM(U20:X20)</f>
        <v>1</v>
      </c>
      <c r="Z20" s="177" t="s">
        <v>271</v>
      </c>
      <c r="AA20" s="221" t="s">
        <v>264</v>
      </c>
      <c r="AB20" s="222" t="s">
        <v>265</v>
      </c>
    </row>
    <row r="21" spans="1:28" ht="255" x14ac:dyDescent="0.25">
      <c r="A21" s="124"/>
      <c r="B21" s="101"/>
      <c r="C21" s="101"/>
      <c r="D21" s="101"/>
      <c r="E21" s="35">
        <v>4</v>
      </c>
      <c r="F21" s="35" t="s">
        <v>272</v>
      </c>
      <c r="G21" s="35" t="s">
        <v>259</v>
      </c>
      <c r="H21" s="35"/>
      <c r="I21" s="35" t="s">
        <v>273</v>
      </c>
      <c r="J21" s="35" t="s">
        <v>274</v>
      </c>
      <c r="K21" s="20" t="s">
        <v>107</v>
      </c>
      <c r="L21" s="35" t="s">
        <v>269</v>
      </c>
      <c r="M21" s="226">
        <v>1</v>
      </c>
      <c r="N21" s="35" t="s">
        <v>275</v>
      </c>
      <c r="O21" s="26">
        <v>0.25</v>
      </c>
      <c r="P21" s="26">
        <v>0.25</v>
      </c>
      <c r="Q21" s="26">
        <v>0.25</v>
      </c>
      <c r="R21" s="26">
        <v>0.25</v>
      </c>
      <c r="S21" s="176">
        <f>SUM(O21:R21)</f>
        <v>1</v>
      </c>
      <c r="T21" s="113"/>
      <c r="U21" s="37">
        <v>0.25</v>
      </c>
      <c r="V21" s="24">
        <v>0.25</v>
      </c>
      <c r="W21" s="24">
        <v>0.25</v>
      </c>
      <c r="X21" s="24">
        <v>0.25</v>
      </c>
      <c r="Y21" s="176">
        <f>SUM(U21:X21)</f>
        <v>1</v>
      </c>
      <c r="Z21" s="228" t="s">
        <v>276</v>
      </c>
      <c r="AA21" s="221" t="s">
        <v>277</v>
      </c>
      <c r="AB21" s="222"/>
    </row>
    <row r="22" spans="1:28" ht="255" x14ac:dyDescent="0.25">
      <c r="A22" s="124"/>
      <c r="B22" s="20" t="s">
        <v>278</v>
      </c>
      <c r="C22" s="25" t="s">
        <v>279</v>
      </c>
      <c r="D22" s="25" t="s">
        <v>280</v>
      </c>
      <c r="E22" s="35">
        <v>1</v>
      </c>
      <c r="F22" s="35" t="s">
        <v>281</v>
      </c>
      <c r="G22" s="35" t="s">
        <v>282</v>
      </c>
      <c r="H22" s="35"/>
      <c r="I22" s="35" t="s">
        <v>283</v>
      </c>
      <c r="J22" s="35" t="s">
        <v>284</v>
      </c>
      <c r="K22" s="20" t="s">
        <v>107</v>
      </c>
      <c r="L22" s="35" t="s">
        <v>269</v>
      </c>
      <c r="M22" s="35">
        <v>4</v>
      </c>
      <c r="N22" s="35" t="s">
        <v>285</v>
      </c>
      <c r="O22" s="35">
        <v>0</v>
      </c>
      <c r="P22" s="35">
        <v>0</v>
      </c>
      <c r="Q22" s="35">
        <v>0</v>
      </c>
      <c r="R22" s="35">
        <v>4</v>
      </c>
      <c r="S22" s="229">
        <v>4</v>
      </c>
      <c r="T22" s="113"/>
      <c r="U22" s="230">
        <v>0</v>
      </c>
      <c r="V22" s="35">
        <v>0</v>
      </c>
      <c r="W22" s="35">
        <v>0</v>
      </c>
      <c r="X22" s="35">
        <v>4</v>
      </c>
      <c r="Y22" s="219">
        <f>SUM(U22:X22)</f>
        <v>4</v>
      </c>
      <c r="Z22" s="231" t="s">
        <v>286</v>
      </c>
      <c r="AA22" s="221" t="s">
        <v>287</v>
      </c>
      <c r="AB22" s="222" t="s">
        <v>288</v>
      </c>
    </row>
    <row r="23" spans="1:28" ht="242.25" x14ac:dyDescent="0.25">
      <c r="A23" s="124"/>
      <c r="B23" s="100" t="s">
        <v>289</v>
      </c>
      <c r="C23" s="99" t="s">
        <v>290</v>
      </c>
      <c r="D23" s="100" t="s">
        <v>291</v>
      </c>
      <c r="E23" s="35">
        <v>1</v>
      </c>
      <c r="F23" s="35" t="s">
        <v>292</v>
      </c>
      <c r="G23" s="45" t="s">
        <v>293</v>
      </c>
      <c r="H23" s="35"/>
      <c r="I23" s="35" t="s">
        <v>294</v>
      </c>
      <c r="J23" s="35" t="s">
        <v>295</v>
      </c>
      <c r="K23" s="20" t="s">
        <v>107</v>
      </c>
      <c r="L23" s="35" t="s">
        <v>253</v>
      </c>
      <c r="M23" s="35">
        <v>20</v>
      </c>
      <c r="N23" s="35" t="s">
        <v>296</v>
      </c>
      <c r="O23" s="35">
        <v>20</v>
      </c>
      <c r="P23" s="35">
        <v>20</v>
      </c>
      <c r="Q23" s="35">
        <v>20</v>
      </c>
      <c r="R23" s="35">
        <v>20</v>
      </c>
      <c r="S23" s="229">
        <v>20</v>
      </c>
      <c r="T23" s="113"/>
      <c r="U23" s="230">
        <v>0</v>
      </c>
      <c r="V23" s="35">
        <v>20</v>
      </c>
      <c r="W23" s="35">
        <v>20</v>
      </c>
      <c r="X23" s="35">
        <v>20</v>
      </c>
      <c r="Y23" s="219">
        <v>20</v>
      </c>
      <c r="Z23" s="179" t="s">
        <v>297</v>
      </c>
      <c r="AA23" s="221" t="s">
        <v>298</v>
      </c>
      <c r="AB23" s="222" t="s">
        <v>51</v>
      </c>
    </row>
    <row r="24" spans="1:28" ht="306.75" thickBot="1" x14ac:dyDescent="0.3">
      <c r="A24" s="125"/>
      <c r="B24" s="180"/>
      <c r="C24" s="180"/>
      <c r="D24" s="180"/>
      <c r="E24" s="56">
        <v>2</v>
      </c>
      <c r="F24" s="56" t="s">
        <v>299</v>
      </c>
      <c r="G24" s="56" t="s">
        <v>293</v>
      </c>
      <c r="H24" s="56"/>
      <c r="I24" s="56" t="s">
        <v>300</v>
      </c>
      <c r="J24" s="56" t="s">
        <v>301</v>
      </c>
      <c r="K24" s="182" t="s">
        <v>107</v>
      </c>
      <c r="L24" s="56" t="s">
        <v>253</v>
      </c>
      <c r="M24" s="232">
        <v>100</v>
      </c>
      <c r="N24" s="56" t="s">
        <v>270</v>
      </c>
      <c r="O24" s="233">
        <v>0.25</v>
      </c>
      <c r="P24" s="233">
        <v>0.25</v>
      </c>
      <c r="Q24" s="233">
        <v>0.25</v>
      </c>
      <c r="R24" s="233">
        <v>0.25</v>
      </c>
      <c r="S24" s="63">
        <f>SUM(O24:R24)</f>
        <v>1</v>
      </c>
      <c r="T24" s="184"/>
      <c r="U24" s="62">
        <v>0</v>
      </c>
      <c r="V24" s="183">
        <v>0.5</v>
      </c>
      <c r="W24" s="183">
        <v>0.25</v>
      </c>
      <c r="X24" s="183">
        <v>0.25</v>
      </c>
      <c r="Y24" s="234">
        <f>SUM(U24:X24)</f>
        <v>1</v>
      </c>
      <c r="Z24" s="235" t="s">
        <v>302</v>
      </c>
      <c r="AA24" s="236" t="s">
        <v>298</v>
      </c>
      <c r="AB24" s="237" t="s">
        <v>51</v>
      </c>
    </row>
    <row r="25" spans="1:28" s="67" customFormat="1" ht="25.5" customHeight="1" thickBot="1" x14ac:dyDescent="0.3">
      <c r="A25" s="102">
        <v>1</v>
      </c>
      <c r="B25" s="103"/>
      <c r="C25" s="103"/>
      <c r="D25" s="103"/>
      <c r="E25" s="103"/>
      <c r="F25" s="103"/>
      <c r="G25" s="103"/>
      <c r="H25" s="103"/>
      <c r="I25" s="103"/>
      <c r="J25" s="103"/>
      <c r="K25" s="103"/>
      <c r="L25" s="103"/>
      <c r="M25" s="103"/>
      <c r="N25" s="103"/>
      <c r="O25" s="103"/>
      <c r="P25" s="103"/>
      <c r="Q25" s="103"/>
      <c r="R25" s="104"/>
      <c r="S25" s="102" t="s">
        <v>163</v>
      </c>
      <c r="T25" s="103"/>
      <c r="U25" s="103"/>
      <c r="V25" s="103"/>
      <c r="W25" s="103"/>
      <c r="X25" s="103"/>
      <c r="Y25" s="103"/>
      <c r="Z25" s="103"/>
      <c r="AA25" s="103"/>
      <c r="AB25" s="104"/>
    </row>
    <row r="26" spans="1:28" x14ac:dyDescent="0.25">
      <c r="A26" s="186" t="s">
        <v>164</v>
      </c>
      <c r="B26" s="187"/>
      <c r="C26" s="187"/>
      <c r="D26" s="187"/>
      <c r="E26" s="188"/>
      <c r="F26" s="189" t="s">
        <v>165</v>
      </c>
      <c r="G26" s="190"/>
      <c r="H26" s="190"/>
      <c r="I26" s="190"/>
      <c r="J26" s="190"/>
      <c r="K26" s="190"/>
      <c r="L26" s="189" t="s">
        <v>165</v>
      </c>
      <c r="M26" s="190"/>
      <c r="N26" s="190"/>
      <c r="O26" s="190"/>
      <c r="P26" s="190"/>
      <c r="Q26" s="190"/>
      <c r="R26" s="191"/>
      <c r="S26" s="192" t="s">
        <v>165</v>
      </c>
      <c r="T26" s="191"/>
      <c r="U26" s="193"/>
      <c r="V26" s="193"/>
      <c r="W26" s="193"/>
      <c r="X26" s="193"/>
      <c r="Y26" s="194"/>
      <c r="Z26" s="192" t="s">
        <v>165</v>
      </c>
      <c r="AA26" s="188"/>
      <c r="AB26" s="195"/>
    </row>
    <row r="27" spans="1:28" x14ac:dyDescent="0.25">
      <c r="A27" s="71" t="s">
        <v>166</v>
      </c>
      <c r="B27" s="196" t="s">
        <v>303</v>
      </c>
      <c r="C27" s="196"/>
      <c r="D27" s="196"/>
      <c r="E27" s="197"/>
      <c r="F27" s="74" t="s">
        <v>168</v>
      </c>
      <c r="G27" s="201" t="s">
        <v>304</v>
      </c>
      <c r="H27" s="202"/>
      <c r="I27" s="202"/>
      <c r="J27" s="202"/>
      <c r="K27" s="202"/>
      <c r="L27" s="74" t="s">
        <v>168</v>
      </c>
      <c r="M27" s="201" t="s">
        <v>305</v>
      </c>
      <c r="N27" s="202"/>
      <c r="O27" s="202"/>
      <c r="P27" s="202"/>
      <c r="Q27" s="202"/>
      <c r="R27" s="203"/>
      <c r="S27" s="75" t="s">
        <v>168</v>
      </c>
      <c r="T27" s="201"/>
      <c r="U27" s="202"/>
      <c r="V27" s="202"/>
      <c r="W27" s="202"/>
      <c r="X27" s="202"/>
      <c r="Y27" s="203"/>
      <c r="Z27" s="75" t="s">
        <v>170</v>
      </c>
      <c r="AA27" s="197"/>
      <c r="AB27" s="199"/>
    </row>
    <row r="28" spans="1:28" ht="29.25" customHeight="1" thickBot="1" x14ac:dyDescent="0.3">
      <c r="A28" s="76" t="s">
        <v>173</v>
      </c>
      <c r="B28" s="204">
        <v>44112</v>
      </c>
      <c r="C28" s="205"/>
      <c r="D28" s="205"/>
      <c r="E28" s="206"/>
      <c r="F28" s="78" t="s">
        <v>173</v>
      </c>
      <c r="G28" s="207">
        <v>44113</v>
      </c>
      <c r="H28" s="208"/>
      <c r="I28" s="208"/>
      <c r="J28" s="208"/>
      <c r="K28" s="208"/>
      <c r="L28" s="78" t="s">
        <v>173</v>
      </c>
      <c r="M28" s="238">
        <v>44114</v>
      </c>
      <c r="N28" s="89"/>
      <c r="O28" s="89"/>
      <c r="P28" s="89"/>
      <c r="Q28" s="89"/>
      <c r="R28" s="90"/>
      <c r="S28" s="79" t="s">
        <v>173</v>
      </c>
      <c r="T28" s="90"/>
      <c r="U28" s="91"/>
      <c r="V28" s="91"/>
      <c r="W28" s="91"/>
      <c r="X28" s="91"/>
      <c r="Y28" s="92"/>
      <c r="Z28" s="79" t="s">
        <v>173</v>
      </c>
      <c r="AA28" s="206"/>
      <c r="AB28" s="239"/>
    </row>
  </sheetData>
  <mergeCells count="60">
    <mergeCell ref="B27:E27"/>
    <mergeCell ref="G27:K27"/>
    <mergeCell ref="M27:R27"/>
    <mergeCell ref="T27:Y27"/>
    <mergeCell ref="AA27:AB27"/>
    <mergeCell ref="B28:E28"/>
    <mergeCell ref="G28:K28"/>
    <mergeCell ref="M28:R28"/>
    <mergeCell ref="T28:Y28"/>
    <mergeCell ref="AA28:AB28"/>
    <mergeCell ref="C23:C24"/>
    <mergeCell ref="D23:D24"/>
    <mergeCell ref="A25:R25"/>
    <mergeCell ref="S25:AB25"/>
    <mergeCell ref="B26:E26"/>
    <mergeCell ref="G26:K26"/>
    <mergeCell ref="M26:R26"/>
    <mergeCell ref="T26:Y26"/>
    <mergeCell ref="AA26:AB26"/>
    <mergeCell ref="T16:T24"/>
    <mergeCell ref="U16:Y16"/>
    <mergeCell ref="Z16:Z17"/>
    <mergeCell ref="AA16:AA17"/>
    <mergeCell ref="AB16:AB17"/>
    <mergeCell ref="A18:A24"/>
    <mergeCell ref="B18:B21"/>
    <mergeCell ref="C18:C21"/>
    <mergeCell ref="D18:D21"/>
    <mergeCell ref="B23:B24"/>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BD12F-9B67-4312-8412-06FE6434B9F9}">
  <sheetPr codeName="Hoja6"/>
  <dimension ref="A1:AB75"/>
  <sheetViews>
    <sheetView topLeftCell="A2" workbookViewId="0">
      <selection activeCell="B14" sqref="B13:AB14"/>
    </sheetView>
  </sheetViews>
  <sheetFormatPr baseColWidth="10" defaultRowHeight="22.5" customHeight="1" x14ac:dyDescent="0.25"/>
  <cols>
    <col min="1" max="1" width="21.85546875" style="247" customWidth="1"/>
    <col min="2" max="2" width="14.85546875" style="247" customWidth="1"/>
    <col min="3" max="3" width="11.28515625" style="497" customWidth="1"/>
    <col min="4" max="4" width="13.140625" style="497" customWidth="1"/>
    <col min="5" max="5" width="6.5703125" style="278" customWidth="1"/>
    <col min="6" max="6" width="14.7109375" style="497" customWidth="1"/>
    <col min="7" max="7" width="16.5703125" style="278" customWidth="1"/>
    <col min="8" max="8" width="10.5703125" style="278" customWidth="1"/>
    <col min="9" max="9" width="13.140625" style="497" customWidth="1"/>
    <col min="10" max="10" width="13.28515625" style="247" customWidth="1"/>
    <col min="11" max="11" width="13" style="278" customWidth="1"/>
    <col min="12" max="12" width="12" style="278" customWidth="1"/>
    <col min="13" max="13" width="10.85546875" style="247" customWidth="1"/>
    <col min="14" max="14" width="16" style="497" customWidth="1"/>
    <col min="15" max="18" width="7" style="278" customWidth="1"/>
    <col min="19" max="19" width="21.7109375" style="498" customWidth="1"/>
    <col min="20" max="20" width="0.5703125" style="262" customWidth="1"/>
    <col min="21" max="23" width="8.28515625" style="499" customWidth="1"/>
    <col min="24" max="24" width="8.28515625" style="500" customWidth="1"/>
    <col min="25" max="25" width="14" style="501" customWidth="1"/>
    <col min="26" max="26" width="104.140625" style="497" customWidth="1"/>
    <col min="27" max="27" width="33.7109375" style="247" customWidth="1"/>
    <col min="28" max="28" width="34.85546875" style="247" customWidth="1"/>
    <col min="29" max="256" width="11.42578125" style="247"/>
    <col min="257" max="257" width="21.85546875" style="247" customWidth="1"/>
    <col min="258" max="258" width="14.85546875" style="247" customWidth="1"/>
    <col min="259" max="259" width="11.28515625" style="247" customWidth="1"/>
    <col min="260" max="260" width="13.140625" style="247" customWidth="1"/>
    <col min="261" max="261" width="6.5703125" style="247" customWidth="1"/>
    <col min="262" max="262" width="14.7109375" style="247" customWidth="1"/>
    <col min="263" max="263" width="16.5703125" style="247" customWidth="1"/>
    <col min="264" max="264" width="10.5703125" style="247" customWidth="1"/>
    <col min="265" max="265" width="13.140625" style="247" customWidth="1"/>
    <col min="266" max="266" width="13.28515625" style="247" customWidth="1"/>
    <col min="267" max="267" width="13" style="247" customWidth="1"/>
    <col min="268" max="268" width="12" style="247" customWidth="1"/>
    <col min="269" max="269" width="10.85546875" style="247" customWidth="1"/>
    <col min="270" max="270" width="16" style="247" customWidth="1"/>
    <col min="271" max="274" width="7" style="247" customWidth="1"/>
    <col min="275" max="275" width="21.7109375" style="247" customWidth="1"/>
    <col min="276" max="276" width="0.5703125" style="247" customWidth="1"/>
    <col min="277" max="280" width="8.28515625" style="247" customWidth="1"/>
    <col min="281" max="281" width="14" style="247" customWidth="1"/>
    <col min="282" max="282" width="104.140625" style="247" customWidth="1"/>
    <col min="283" max="283" width="33.7109375" style="247" customWidth="1"/>
    <col min="284" max="284" width="34.85546875" style="247" customWidth="1"/>
    <col min="285" max="512" width="11.42578125" style="247"/>
    <col min="513" max="513" width="21.85546875" style="247" customWidth="1"/>
    <col min="514" max="514" width="14.85546875" style="247" customWidth="1"/>
    <col min="515" max="515" width="11.28515625" style="247" customWidth="1"/>
    <col min="516" max="516" width="13.140625" style="247" customWidth="1"/>
    <col min="517" max="517" width="6.5703125" style="247" customWidth="1"/>
    <col min="518" max="518" width="14.7109375" style="247" customWidth="1"/>
    <col min="519" max="519" width="16.5703125" style="247" customWidth="1"/>
    <col min="520" max="520" width="10.5703125" style="247" customWidth="1"/>
    <col min="521" max="521" width="13.140625" style="247" customWidth="1"/>
    <col min="522" max="522" width="13.28515625" style="247" customWidth="1"/>
    <col min="523" max="523" width="13" style="247" customWidth="1"/>
    <col min="524" max="524" width="12" style="247" customWidth="1"/>
    <col min="525" max="525" width="10.85546875" style="247" customWidth="1"/>
    <col min="526" max="526" width="16" style="247" customWidth="1"/>
    <col min="527" max="530" width="7" style="247" customWidth="1"/>
    <col min="531" max="531" width="21.7109375" style="247" customWidth="1"/>
    <col min="532" max="532" width="0.5703125" style="247" customWidth="1"/>
    <col min="533" max="536" width="8.28515625" style="247" customWidth="1"/>
    <col min="537" max="537" width="14" style="247" customWidth="1"/>
    <col min="538" max="538" width="104.140625" style="247" customWidth="1"/>
    <col min="539" max="539" width="33.7109375" style="247" customWidth="1"/>
    <col min="540" max="540" width="34.85546875" style="247" customWidth="1"/>
    <col min="541" max="768" width="11.42578125" style="247"/>
    <col min="769" max="769" width="21.85546875" style="247" customWidth="1"/>
    <col min="770" max="770" width="14.85546875" style="247" customWidth="1"/>
    <col min="771" max="771" width="11.28515625" style="247" customWidth="1"/>
    <col min="772" max="772" width="13.140625" style="247" customWidth="1"/>
    <col min="773" max="773" width="6.5703125" style="247" customWidth="1"/>
    <col min="774" max="774" width="14.7109375" style="247" customWidth="1"/>
    <col min="775" max="775" width="16.5703125" style="247" customWidth="1"/>
    <col min="776" max="776" width="10.5703125" style="247" customWidth="1"/>
    <col min="777" max="777" width="13.140625" style="247" customWidth="1"/>
    <col min="778" max="778" width="13.28515625" style="247" customWidth="1"/>
    <col min="779" max="779" width="13" style="247" customWidth="1"/>
    <col min="780" max="780" width="12" style="247" customWidth="1"/>
    <col min="781" max="781" width="10.85546875" style="247" customWidth="1"/>
    <col min="782" max="782" width="16" style="247" customWidth="1"/>
    <col min="783" max="786" width="7" style="247" customWidth="1"/>
    <col min="787" max="787" width="21.7109375" style="247" customWidth="1"/>
    <col min="788" max="788" width="0.5703125" style="247" customWidth="1"/>
    <col min="789" max="792" width="8.28515625" style="247" customWidth="1"/>
    <col min="793" max="793" width="14" style="247" customWidth="1"/>
    <col min="794" max="794" width="104.140625" style="247" customWidth="1"/>
    <col min="795" max="795" width="33.7109375" style="247" customWidth="1"/>
    <col min="796" max="796" width="34.85546875" style="247" customWidth="1"/>
    <col min="797" max="1024" width="11.42578125" style="247"/>
    <col min="1025" max="1025" width="21.85546875" style="247" customWidth="1"/>
    <col min="1026" max="1026" width="14.85546875" style="247" customWidth="1"/>
    <col min="1027" max="1027" width="11.28515625" style="247" customWidth="1"/>
    <col min="1028" max="1028" width="13.140625" style="247" customWidth="1"/>
    <col min="1029" max="1029" width="6.5703125" style="247" customWidth="1"/>
    <col min="1030" max="1030" width="14.7109375" style="247" customWidth="1"/>
    <col min="1031" max="1031" width="16.5703125" style="247" customWidth="1"/>
    <col min="1032" max="1032" width="10.5703125" style="247" customWidth="1"/>
    <col min="1033" max="1033" width="13.140625" style="247" customWidth="1"/>
    <col min="1034" max="1034" width="13.28515625" style="247" customWidth="1"/>
    <col min="1035" max="1035" width="13" style="247" customWidth="1"/>
    <col min="1036" max="1036" width="12" style="247" customWidth="1"/>
    <col min="1037" max="1037" width="10.85546875" style="247" customWidth="1"/>
    <col min="1038" max="1038" width="16" style="247" customWidth="1"/>
    <col min="1039" max="1042" width="7" style="247" customWidth="1"/>
    <col min="1043" max="1043" width="21.7109375" style="247" customWidth="1"/>
    <col min="1044" max="1044" width="0.5703125" style="247" customWidth="1"/>
    <col min="1045" max="1048" width="8.28515625" style="247" customWidth="1"/>
    <col min="1049" max="1049" width="14" style="247" customWidth="1"/>
    <col min="1050" max="1050" width="104.140625" style="247" customWidth="1"/>
    <col min="1051" max="1051" width="33.7109375" style="247" customWidth="1"/>
    <col min="1052" max="1052" width="34.85546875" style="247" customWidth="1"/>
    <col min="1053" max="1280" width="11.42578125" style="247"/>
    <col min="1281" max="1281" width="21.85546875" style="247" customWidth="1"/>
    <col min="1282" max="1282" width="14.85546875" style="247" customWidth="1"/>
    <col min="1283" max="1283" width="11.28515625" style="247" customWidth="1"/>
    <col min="1284" max="1284" width="13.140625" style="247" customWidth="1"/>
    <col min="1285" max="1285" width="6.5703125" style="247" customWidth="1"/>
    <col min="1286" max="1286" width="14.7109375" style="247" customWidth="1"/>
    <col min="1287" max="1287" width="16.5703125" style="247" customWidth="1"/>
    <col min="1288" max="1288" width="10.5703125" style="247" customWidth="1"/>
    <col min="1289" max="1289" width="13.140625" style="247" customWidth="1"/>
    <col min="1290" max="1290" width="13.28515625" style="247" customWidth="1"/>
    <col min="1291" max="1291" width="13" style="247" customWidth="1"/>
    <col min="1292" max="1292" width="12" style="247" customWidth="1"/>
    <col min="1293" max="1293" width="10.85546875" style="247" customWidth="1"/>
    <col min="1294" max="1294" width="16" style="247" customWidth="1"/>
    <col min="1295" max="1298" width="7" style="247" customWidth="1"/>
    <col min="1299" max="1299" width="21.7109375" style="247" customWidth="1"/>
    <col min="1300" max="1300" width="0.5703125" style="247" customWidth="1"/>
    <col min="1301" max="1304" width="8.28515625" style="247" customWidth="1"/>
    <col min="1305" max="1305" width="14" style="247" customWidth="1"/>
    <col min="1306" max="1306" width="104.140625" style="247" customWidth="1"/>
    <col min="1307" max="1307" width="33.7109375" style="247" customWidth="1"/>
    <col min="1308" max="1308" width="34.85546875" style="247" customWidth="1"/>
    <col min="1309" max="1536" width="11.42578125" style="247"/>
    <col min="1537" max="1537" width="21.85546875" style="247" customWidth="1"/>
    <col min="1538" max="1538" width="14.85546875" style="247" customWidth="1"/>
    <col min="1539" max="1539" width="11.28515625" style="247" customWidth="1"/>
    <col min="1540" max="1540" width="13.140625" style="247" customWidth="1"/>
    <col min="1541" max="1541" width="6.5703125" style="247" customWidth="1"/>
    <col min="1542" max="1542" width="14.7109375" style="247" customWidth="1"/>
    <col min="1543" max="1543" width="16.5703125" style="247" customWidth="1"/>
    <col min="1544" max="1544" width="10.5703125" style="247" customWidth="1"/>
    <col min="1545" max="1545" width="13.140625" style="247" customWidth="1"/>
    <col min="1546" max="1546" width="13.28515625" style="247" customWidth="1"/>
    <col min="1547" max="1547" width="13" style="247" customWidth="1"/>
    <col min="1548" max="1548" width="12" style="247" customWidth="1"/>
    <col min="1549" max="1549" width="10.85546875" style="247" customWidth="1"/>
    <col min="1550" max="1550" width="16" style="247" customWidth="1"/>
    <col min="1551" max="1554" width="7" style="247" customWidth="1"/>
    <col min="1555" max="1555" width="21.7109375" style="247" customWidth="1"/>
    <col min="1556" max="1556" width="0.5703125" style="247" customWidth="1"/>
    <col min="1557" max="1560" width="8.28515625" style="247" customWidth="1"/>
    <col min="1561" max="1561" width="14" style="247" customWidth="1"/>
    <col min="1562" max="1562" width="104.140625" style="247" customWidth="1"/>
    <col min="1563" max="1563" width="33.7109375" style="247" customWidth="1"/>
    <col min="1564" max="1564" width="34.85546875" style="247" customWidth="1"/>
    <col min="1565" max="1792" width="11.42578125" style="247"/>
    <col min="1793" max="1793" width="21.85546875" style="247" customWidth="1"/>
    <col min="1794" max="1794" width="14.85546875" style="247" customWidth="1"/>
    <col min="1795" max="1795" width="11.28515625" style="247" customWidth="1"/>
    <col min="1796" max="1796" width="13.140625" style="247" customWidth="1"/>
    <col min="1797" max="1797" width="6.5703125" style="247" customWidth="1"/>
    <col min="1798" max="1798" width="14.7109375" style="247" customWidth="1"/>
    <col min="1799" max="1799" width="16.5703125" style="247" customWidth="1"/>
    <col min="1800" max="1800" width="10.5703125" style="247" customWidth="1"/>
    <col min="1801" max="1801" width="13.140625" style="247" customWidth="1"/>
    <col min="1802" max="1802" width="13.28515625" style="247" customWidth="1"/>
    <col min="1803" max="1803" width="13" style="247" customWidth="1"/>
    <col min="1804" max="1804" width="12" style="247" customWidth="1"/>
    <col min="1805" max="1805" width="10.85546875" style="247" customWidth="1"/>
    <col min="1806" max="1806" width="16" style="247" customWidth="1"/>
    <col min="1807" max="1810" width="7" style="247" customWidth="1"/>
    <col min="1811" max="1811" width="21.7109375" style="247" customWidth="1"/>
    <col min="1812" max="1812" width="0.5703125" style="247" customWidth="1"/>
    <col min="1813" max="1816" width="8.28515625" style="247" customWidth="1"/>
    <col min="1817" max="1817" width="14" style="247" customWidth="1"/>
    <col min="1818" max="1818" width="104.140625" style="247" customWidth="1"/>
    <col min="1819" max="1819" width="33.7109375" style="247" customWidth="1"/>
    <col min="1820" max="1820" width="34.85546875" style="247" customWidth="1"/>
    <col min="1821" max="2048" width="11.42578125" style="247"/>
    <col min="2049" max="2049" width="21.85546875" style="247" customWidth="1"/>
    <col min="2050" max="2050" width="14.85546875" style="247" customWidth="1"/>
    <col min="2051" max="2051" width="11.28515625" style="247" customWidth="1"/>
    <col min="2052" max="2052" width="13.140625" style="247" customWidth="1"/>
    <col min="2053" max="2053" width="6.5703125" style="247" customWidth="1"/>
    <col min="2054" max="2054" width="14.7109375" style="247" customWidth="1"/>
    <col min="2055" max="2055" width="16.5703125" style="247" customWidth="1"/>
    <col min="2056" max="2056" width="10.5703125" style="247" customWidth="1"/>
    <col min="2057" max="2057" width="13.140625" style="247" customWidth="1"/>
    <col min="2058" max="2058" width="13.28515625" style="247" customWidth="1"/>
    <col min="2059" max="2059" width="13" style="247" customWidth="1"/>
    <col min="2060" max="2060" width="12" style="247" customWidth="1"/>
    <col min="2061" max="2061" width="10.85546875" style="247" customWidth="1"/>
    <col min="2062" max="2062" width="16" style="247" customWidth="1"/>
    <col min="2063" max="2066" width="7" style="247" customWidth="1"/>
    <col min="2067" max="2067" width="21.7109375" style="247" customWidth="1"/>
    <col min="2068" max="2068" width="0.5703125" style="247" customWidth="1"/>
    <col min="2069" max="2072" width="8.28515625" style="247" customWidth="1"/>
    <col min="2073" max="2073" width="14" style="247" customWidth="1"/>
    <col min="2074" max="2074" width="104.140625" style="247" customWidth="1"/>
    <col min="2075" max="2075" width="33.7109375" style="247" customWidth="1"/>
    <col min="2076" max="2076" width="34.85546875" style="247" customWidth="1"/>
    <col min="2077" max="2304" width="11.42578125" style="247"/>
    <col min="2305" max="2305" width="21.85546875" style="247" customWidth="1"/>
    <col min="2306" max="2306" width="14.85546875" style="247" customWidth="1"/>
    <col min="2307" max="2307" width="11.28515625" style="247" customWidth="1"/>
    <col min="2308" max="2308" width="13.140625" style="247" customWidth="1"/>
    <col min="2309" max="2309" width="6.5703125" style="247" customWidth="1"/>
    <col min="2310" max="2310" width="14.7109375" style="247" customWidth="1"/>
    <col min="2311" max="2311" width="16.5703125" style="247" customWidth="1"/>
    <col min="2312" max="2312" width="10.5703125" style="247" customWidth="1"/>
    <col min="2313" max="2313" width="13.140625" style="247" customWidth="1"/>
    <col min="2314" max="2314" width="13.28515625" style="247" customWidth="1"/>
    <col min="2315" max="2315" width="13" style="247" customWidth="1"/>
    <col min="2316" max="2316" width="12" style="247" customWidth="1"/>
    <col min="2317" max="2317" width="10.85546875" style="247" customWidth="1"/>
    <col min="2318" max="2318" width="16" style="247" customWidth="1"/>
    <col min="2319" max="2322" width="7" style="247" customWidth="1"/>
    <col min="2323" max="2323" width="21.7109375" style="247" customWidth="1"/>
    <col min="2324" max="2324" width="0.5703125" style="247" customWidth="1"/>
    <col min="2325" max="2328" width="8.28515625" style="247" customWidth="1"/>
    <col min="2329" max="2329" width="14" style="247" customWidth="1"/>
    <col min="2330" max="2330" width="104.140625" style="247" customWidth="1"/>
    <col min="2331" max="2331" width="33.7109375" style="247" customWidth="1"/>
    <col min="2332" max="2332" width="34.85546875" style="247" customWidth="1"/>
    <col min="2333" max="2560" width="11.42578125" style="247"/>
    <col min="2561" max="2561" width="21.85546875" style="247" customWidth="1"/>
    <col min="2562" max="2562" width="14.85546875" style="247" customWidth="1"/>
    <col min="2563" max="2563" width="11.28515625" style="247" customWidth="1"/>
    <col min="2564" max="2564" width="13.140625" style="247" customWidth="1"/>
    <col min="2565" max="2565" width="6.5703125" style="247" customWidth="1"/>
    <col min="2566" max="2566" width="14.7109375" style="247" customWidth="1"/>
    <col min="2567" max="2567" width="16.5703125" style="247" customWidth="1"/>
    <col min="2568" max="2568" width="10.5703125" style="247" customWidth="1"/>
    <col min="2569" max="2569" width="13.140625" style="247" customWidth="1"/>
    <col min="2570" max="2570" width="13.28515625" style="247" customWidth="1"/>
    <col min="2571" max="2571" width="13" style="247" customWidth="1"/>
    <col min="2572" max="2572" width="12" style="247" customWidth="1"/>
    <col min="2573" max="2573" width="10.85546875" style="247" customWidth="1"/>
    <col min="2574" max="2574" width="16" style="247" customWidth="1"/>
    <col min="2575" max="2578" width="7" style="247" customWidth="1"/>
    <col min="2579" max="2579" width="21.7109375" style="247" customWidth="1"/>
    <col min="2580" max="2580" width="0.5703125" style="247" customWidth="1"/>
    <col min="2581" max="2584" width="8.28515625" style="247" customWidth="1"/>
    <col min="2585" max="2585" width="14" style="247" customWidth="1"/>
    <col min="2586" max="2586" width="104.140625" style="247" customWidth="1"/>
    <col min="2587" max="2587" width="33.7109375" style="247" customWidth="1"/>
    <col min="2588" max="2588" width="34.85546875" style="247" customWidth="1"/>
    <col min="2589" max="2816" width="11.42578125" style="247"/>
    <col min="2817" max="2817" width="21.85546875" style="247" customWidth="1"/>
    <col min="2818" max="2818" width="14.85546875" style="247" customWidth="1"/>
    <col min="2819" max="2819" width="11.28515625" style="247" customWidth="1"/>
    <col min="2820" max="2820" width="13.140625" style="247" customWidth="1"/>
    <col min="2821" max="2821" width="6.5703125" style="247" customWidth="1"/>
    <col min="2822" max="2822" width="14.7109375" style="247" customWidth="1"/>
    <col min="2823" max="2823" width="16.5703125" style="247" customWidth="1"/>
    <col min="2824" max="2824" width="10.5703125" style="247" customWidth="1"/>
    <col min="2825" max="2825" width="13.140625" style="247" customWidth="1"/>
    <col min="2826" max="2826" width="13.28515625" style="247" customWidth="1"/>
    <col min="2827" max="2827" width="13" style="247" customWidth="1"/>
    <col min="2828" max="2828" width="12" style="247" customWidth="1"/>
    <col min="2829" max="2829" width="10.85546875" style="247" customWidth="1"/>
    <col min="2830" max="2830" width="16" style="247" customWidth="1"/>
    <col min="2831" max="2834" width="7" style="247" customWidth="1"/>
    <col min="2835" max="2835" width="21.7109375" style="247" customWidth="1"/>
    <col min="2836" max="2836" width="0.5703125" style="247" customWidth="1"/>
    <col min="2837" max="2840" width="8.28515625" style="247" customWidth="1"/>
    <col min="2841" max="2841" width="14" style="247" customWidth="1"/>
    <col min="2842" max="2842" width="104.140625" style="247" customWidth="1"/>
    <col min="2843" max="2843" width="33.7109375" style="247" customWidth="1"/>
    <col min="2844" max="2844" width="34.85546875" style="247" customWidth="1"/>
    <col min="2845" max="3072" width="11.42578125" style="247"/>
    <col min="3073" max="3073" width="21.85546875" style="247" customWidth="1"/>
    <col min="3074" max="3074" width="14.85546875" style="247" customWidth="1"/>
    <col min="3075" max="3075" width="11.28515625" style="247" customWidth="1"/>
    <col min="3076" max="3076" width="13.140625" style="247" customWidth="1"/>
    <col min="3077" max="3077" width="6.5703125" style="247" customWidth="1"/>
    <col min="3078" max="3078" width="14.7109375" style="247" customWidth="1"/>
    <col min="3079" max="3079" width="16.5703125" style="247" customWidth="1"/>
    <col min="3080" max="3080" width="10.5703125" style="247" customWidth="1"/>
    <col min="3081" max="3081" width="13.140625" style="247" customWidth="1"/>
    <col min="3082" max="3082" width="13.28515625" style="247" customWidth="1"/>
    <col min="3083" max="3083" width="13" style="247" customWidth="1"/>
    <col min="3084" max="3084" width="12" style="247" customWidth="1"/>
    <col min="3085" max="3085" width="10.85546875" style="247" customWidth="1"/>
    <col min="3086" max="3086" width="16" style="247" customWidth="1"/>
    <col min="3087" max="3090" width="7" style="247" customWidth="1"/>
    <col min="3091" max="3091" width="21.7109375" style="247" customWidth="1"/>
    <col min="3092" max="3092" width="0.5703125" style="247" customWidth="1"/>
    <col min="3093" max="3096" width="8.28515625" style="247" customWidth="1"/>
    <col min="3097" max="3097" width="14" style="247" customWidth="1"/>
    <col min="3098" max="3098" width="104.140625" style="247" customWidth="1"/>
    <col min="3099" max="3099" width="33.7109375" style="247" customWidth="1"/>
    <col min="3100" max="3100" width="34.85546875" style="247" customWidth="1"/>
    <col min="3101" max="3328" width="11.42578125" style="247"/>
    <col min="3329" max="3329" width="21.85546875" style="247" customWidth="1"/>
    <col min="3330" max="3330" width="14.85546875" style="247" customWidth="1"/>
    <col min="3331" max="3331" width="11.28515625" style="247" customWidth="1"/>
    <col min="3332" max="3332" width="13.140625" style="247" customWidth="1"/>
    <col min="3333" max="3333" width="6.5703125" style="247" customWidth="1"/>
    <col min="3334" max="3334" width="14.7109375" style="247" customWidth="1"/>
    <col min="3335" max="3335" width="16.5703125" style="247" customWidth="1"/>
    <col min="3336" max="3336" width="10.5703125" style="247" customWidth="1"/>
    <col min="3337" max="3337" width="13.140625" style="247" customWidth="1"/>
    <col min="3338" max="3338" width="13.28515625" style="247" customWidth="1"/>
    <col min="3339" max="3339" width="13" style="247" customWidth="1"/>
    <col min="3340" max="3340" width="12" style="247" customWidth="1"/>
    <col min="3341" max="3341" width="10.85546875" style="247" customWidth="1"/>
    <col min="3342" max="3342" width="16" style="247" customWidth="1"/>
    <col min="3343" max="3346" width="7" style="247" customWidth="1"/>
    <col min="3347" max="3347" width="21.7109375" style="247" customWidth="1"/>
    <col min="3348" max="3348" width="0.5703125" style="247" customWidth="1"/>
    <col min="3349" max="3352" width="8.28515625" style="247" customWidth="1"/>
    <col min="3353" max="3353" width="14" style="247" customWidth="1"/>
    <col min="3354" max="3354" width="104.140625" style="247" customWidth="1"/>
    <col min="3355" max="3355" width="33.7109375" style="247" customWidth="1"/>
    <col min="3356" max="3356" width="34.85546875" style="247" customWidth="1"/>
    <col min="3357" max="3584" width="11.42578125" style="247"/>
    <col min="3585" max="3585" width="21.85546875" style="247" customWidth="1"/>
    <col min="3586" max="3586" width="14.85546875" style="247" customWidth="1"/>
    <col min="3587" max="3587" width="11.28515625" style="247" customWidth="1"/>
    <col min="3588" max="3588" width="13.140625" style="247" customWidth="1"/>
    <col min="3589" max="3589" width="6.5703125" style="247" customWidth="1"/>
    <col min="3590" max="3590" width="14.7109375" style="247" customWidth="1"/>
    <col min="3591" max="3591" width="16.5703125" style="247" customWidth="1"/>
    <col min="3592" max="3592" width="10.5703125" style="247" customWidth="1"/>
    <col min="3593" max="3593" width="13.140625" style="247" customWidth="1"/>
    <col min="3594" max="3594" width="13.28515625" style="247" customWidth="1"/>
    <col min="3595" max="3595" width="13" style="247" customWidth="1"/>
    <col min="3596" max="3596" width="12" style="247" customWidth="1"/>
    <col min="3597" max="3597" width="10.85546875" style="247" customWidth="1"/>
    <col min="3598" max="3598" width="16" style="247" customWidth="1"/>
    <col min="3599" max="3602" width="7" style="247" customWidth="1"/>
    <col min="3603" max="3603" width="21.7109375" style="247" customWidth="1"/>
    <col min="3604" max="3604" width="0.5703125" style="247" customWidth="1"/>
    <col min="3605" max="3608" width="8.28515625" style="247" customWidth="1"/>
    <col min="3609" max="3609" width="14" style="247" customWidth="1"/>
    <col min="3610" max="3610" width="104.140625" style="247" customWidth="1"/>
    <col min="3611" max="3611" width="33.7109375" style="247" customWidth="1"/>
    <col min="3612" max="3612" width="34.85546875" style="247" customWidth="1"/>
    <col min="3613" max="3840" width="11.42578125" style="247"/>
    <col min="3841" max="3841" width="21.85546875" style="247" customWidth="1"/>
    <col min="3842" max="3842" width="14.85546875" style="247" customWidth="1"/>
    <col min="3843" max="3843" width="11.28515625" style="247" customWidth="1"/>
    <col min="3844" max="3844" width="13.140625" style="247" customWidth="1"/>
    <col min="3845" max="3845" width="6.5703125" style="247" customWidth="1"/>
    <col min="3846" max="3846" width="14.7109375" style="247" customWidth="1"/>
    <col min="3847" max="3847" width="16.5703125" style="247" customWidth="1"/>
    <col min="3848" max="3848" width="10.5703125" style="247" customWidth="1"/>
    <col min="3849" max="3849" width="13.140625" style="247" customWidth="1"/>
    <col min="3850" max="3850" width="13.28515625" style="247" customWidth="1"/>
    <col min="3851" max="3851" width="13" style="247" customWidth="1"/>
    <col min="3852" max="3852" width="12" style="247" customWidth="1"/>
    <col min="3853" max="3853" width="10.85546875" style="247" customWidth="1"/>
    <col min="3854" max="3854" width="16" style="247" customWidth="1"/>
    <col min="3855" max="3858" width="7" style="247" customWidth="1"/>
    <col min="3859" max="3859" width="21.7109375" style="247" customWidth="1"/>
    <col min="3860" max="3860" width="0.5703125" style="247" customWidth="1"/>
    <col min="3861" max="3864" width="8.28515625" style="247" customWidth="1"/>
    <col min="3865" max="3865" width="14" style="247" customWidth="1"/>
    <col min="3866" max="3866" width="104.140625" style="247" customWidth="1"/>
    <col min="3867" max="3867" width="33.7109375" style="247" customWidth="1"/>
    <col min="3868" max="3868" width="34.85546875" style="247" customWidth="1"/>
    <col min="3869" max="4096" width="11.42578125" style="247"/>
    <col min="4097" max="4097" width="21.85546875" style="247" customWidth="1"/>
    <col min="4098" max="4098" width="14.85546875" style="247" customWidth="1"/>
    <col min="4099" max="4099" width="11.28515625" style="247" customWidth="1"/>
    <col min="4100" max="4100" width="13.140625" style="247" customWidth="1"/>
    <col min="4101" max="4101" width="6.5703125" style="247" customWidth="1"/>
    <col min="4102" max="4102" width="14.7109375" style="247" customWidth="1"/>
    <col min="4103" max="4103" width="16.5703125" style="247" customWidth="1"/>
    <col min="4104" max="4104" width="10.5703125" style="247" customWidth="1"/>
    <col min="4105" max="4105" width="13.140625" style="247" customWidth="1"/>
    <col min="4106" max="4106" width="13.28515625" style="247" customWidth="1"/>
    <col min="4107" max="4107" width="13" style="247" customWidth="1"/>
    <col min="4108" max="4108" width="12" style="247" customWidth="1"/>
    <col min="4109" max="4109" width="10.85546875" style="247" customWidth="1"/>
    <col min="4110" max="4110" width="16" style="247" customWidth="1"/>
    <col min="4111" max="4114" width="7" style="247" customWidth="1"/>
    <col min="4115" max="4115" width="21.7109375" style="247" customWidth="1"/>
    <col min="4116" max="4116" width="0.5703125" style="247" customWidth="1"/>
    <col min="4117" max="4120" width="8.28515625" style="247" customWidth="1"/>
    <col min="4121" max="4121" width="14" style="247" customWidth="1"/>
    <col min="4122" max="4122" width="104.140625" style="247" customWidth="1"/>
    <col min="4123" max="4123" width="33.7109375" style="247" customWidth="1"/>
    <col min="4124" max="4124" width="34.85546875" style="247" customWidth="1"/>
    <col min="4125" max="4352" width="11.42578125" style="247"/>
    <col min="4353" max="4353" width="21.85546875" style="247" customWidth="1"/>
    <col min="4354" max="4354" width="14.85546875" style="247" customWidth="1"/>
    <col min="4355" max="4355" width="11.28515625" style="247" customWidth="1"/>
    <col min="4356" max="4356" width="13.140625" style="247" customWidth="1"/>
    <col min="4357" max="4357" width="6.5703125" style="247" customWidth="1"/>
    <col min="4358" max="4358" width="14.7109375" style="247" customWidth="1"/>
    <col min="4359" max="4359" width="16.5703125" style="247" customWidth="1"/>
    <col min="4360" max="4360" width="10.5703125" style="247" customWidth="1"/>
    <col min="4361" max="4361" width="13.140625" style="247" customWidth="1"/>
    <col min="4362" max="4362" width="13.28515625" style="247" customWidth="1"/>
    <col min="4363" max="4363" width="13" style="247" customWidth="1"/>
    <col min="4364" max="4364" width="12" style="247" customWidth="1"/>
    <col min="4365" max="4365" width="10.85546875" style="247" customWidth="1"/>
    <col min="4366" max="4366" width="16" style="247" customWidth="1"/>
    <col min="4367" max="4370" width="7" style="247" customWidth="1"/>
    <col min="4371" max="4371" width="21.7109375" style="247" customWidth="1"/>
    <col min="4372" max="4372" width="0.5703125" style="247" customWidth="1"/>
    <col min="4373" max="4376" width="8.28515625" style="247" customWidth="1"/>
    <col min="4377" max="4377" width="14" style="247" customWidth="1"/>
    <col min="4378" max="4378" width="104.140625" style="247" customWidth="1"/>
    <col min="4379" max="4379" width="33.7109375" style="247" customWidth="1"/>
    <col min="4380" max="4380" width="34.85546875" style="247" customWidth="1"/>
    <col min="4381" max="4608" width="11.42578125" style="247"/>
    <col min="4609" max="4609" width="21.85546875" style="247" customWidth="1"/>
    <col min="4610" max="4610" width="14.85546875" style="247" customWidth="1"/>
    <col min="4611" max="4611" width="11.28515625" style="247" customWidth="1"/>
    <col min="4612" max="4612" width="13.140625" style="247" customWidth="1"/>
    <col min="4613" max="4613" width="6.5703125" style="247" customWidth="1"/>
    <col min="4614" max="4614" width="14.7109375" style="247" customWidth="1"/>
    <col min="4615" max="4615" width="16.5703125" style="247" customWidth="1"/>
    <col min="4616" max="4616" width="10.5703125" style="247" customWidth="1"/>
    <col min="4617" max="4617" width="13.140625" style="247" customWidth="1"/>
    <col min="4618" max="4618" width="13.28515625" style="247" customWidth="1"/>
    <col min="4619" max="4619" width="13" style="247" customWidth="1"/>
    <col min="4620" max="4620" width="12" style="247" customWidth="1"/>
    <col min="4621" max="4621" width="10.85546875" style="247" customWidth="1"/>
    <col min="4622" max="4622" width="16" style="247" customWidth="1"/>
    <col min="4623" max="4626" width="7" style="247" customWidth="1"/>
    <col min="4627" max="4627" width="21.7109375" style="247" customWidth="1"/>
    <col min="4628" max="4628" width="0.5703125" style="247" customWidth="1"/>
    <col min="4629" max="4632" width="8.28515625" style="247" customWidth="1"/>
    <col min="4633" max="4633" width="14" style="247" customWidth="1"/>
    <col min="4634" max="4634" width="104.140625" style="247" customWidth="1"/>
    <col min="4635" max="4635" width="33.7109375" style="247" customWidth="1"/>
    <col min="4636" max="4636" width="34.85546875" style="247" customWidth="1"/>
    <col min="4637" max="4864" width="11.42578125" style="247"/>
    <col min="4865" max="4865" width="21.85546875" style="247" customWidth="1"/>
    <col min="4866" max="4866" width="14.85546875" style="247" customWidth="1"/>
    <col min="4867" max="4867" width="11.28515625" style="247" customWidth="1"/>
    <col min="4868" max="4868" width="13.140625" style="247" customWidth="1"/>
    <col min="4869" max="4869" width="6.5703125" style="247" customWidth="1"/>
    <col min="4870" max="4870" width="14.7109375" style="247" customWidth="1"/>
    <col min="4871" max="4871" width="16.5703125" style="247" customWidth="1"/>
    <col min="4872" max="4872" width="10.5703125" style="247" customWidth="1"/>
    <col min="4873" max="4873" width="13.140625" style="247" customWidth="1"/>
    <col min="4874" max="4874" width="13.28515625" style="247" customWidth="1"/>
    <col min="4875" max="4875" width="13" style="247" customWidth="1"/>
    <col min="4876" max="4876" width="12" style="247" customWidth="1"/>
    <col min="4877" max="4877" width="10.85546875" style="247" customWidth="1"/>
    <col min="4878" max="4878" width="16" style="247" customWidth="1"/>
    <col min="4879" max="4882" width="7" style="247" customWidth="1"/>
    <col min="4883" max="4883" width="21.7109375" style="247" customWidth="1"/>
    <col min="4884" max="4884" width="0.5703125" style="247" customWidth="1"/>
    <col min="4885" max="4888" width="8.28515625" style="247" customWidth="1"/>
    <col min="4889" max="4889" width="14" style="247" customWidth="1"/>
    <col min="4890" max="4890" width="104.140625" style="247" customWidth="1"/>
    <col min="4891" max="4891" width="33.7109375" style="247" customWidth="1"/>
    <col min="4892" max="4892" width="34.85546875" style="247" customWidth="1"/>
    <col min="4893" max="5120" width="11.42578125" style="247"/>
    <col min="5121" max="5121" width="21.85546875" style="247" customWidth="1"/>
    <col min="5122" max="5122" width="14.85546875" style="247" customWidth="1"/>
    <col min="5123" max="5123" width="11.28515625" style="247" customWidth="1"/>
    <col min="5124" max="5124" width="13.140625" style="247" customWidth="1"/>
    <col min="5125" max="5125" width="6.5703125" style="247" customWidth="1"/>
    <col min="5126" max="5126" width="14.7109375" style="247" customWidth="1"/>
    <col min="5127" max="5127" width="16.5703125" style="247" customWidth="1"/>
    <col min="5128" max="5128" width="10.5703125" style="247" customWidth="1"/>
    <col min="5129" max="5129" width="13.140625" style="247" customWidth="1"/>
    <col min="5130" max="5130" width="13.28515625" style="247" customWidth="1"/>
    <col min="5131" max="5131" width="13" style="247" customWidth="1"/>
    <col min="5132" max="5132" width="12" style="247" customWidth="1"/>
    <col min="5133" max="5133" width="10.85546875" style="247" customWidth="1"/>
    <col min="5134" max="5134" width="16" style="247" customWidth="1"/>
    <col min="5135" max="5138" width="7" style="247" customWidth="1"/>
    <col min="5139" max="5139" width="21.7109375" style="247" customWidth="1"/>
    <col min="5140" max="5140" width="0.5703125" style="247" customWidth="1"/>
    <col min="5141" max="5144" width="8.28515625" style="247" customWidth="1"/>
    <col min="5145" max="5145" width="14" style="247" customWidth="1"/>
    <col min="5146" max="5146" width="104.140625" style="247" customWidth="1"/>
    <col min="5147" max="5147" width="33.7109375" style="247" customWidth="1"/>
    <col min="5148" max="5148" width="34.85546875" style="247" customWidth="1"/>
    <col min="5149" max="5376" width="11.42578125" style="247"/>
    <col min="5377" max="5377" width="21.85546875" style="247" customWidth="1"/>
    <col min="5378" max="5378" width="14.85546875" style="247" customWidth="1"/>
    <col min="5379" max="5379" width="11.28515625" style="247" customWidth="1"/>
    <col min="5380" max="5380" width="13.140625" style="247" customWidth="1"/>
    <col min="5381" max="5381" width="6.5703125" style="247" customWidth="1"/>
    <col min="5382" max="5382" width="14.7109375" style="247" customWidth="1"/>
    <col min="5383" max="5383" width="16.5703125" style="247" customWidth="1"/>
    <col min="5384" max="5384" width="10.5703125" style="247" customWidth="1"/>
    <col min="5385" max="5385" width="13.140625" style="247" customWidth="1"/>
    <col min="5386" max="5386" width="13.28515625" style="247" customWidth="1"/>
    <col min="5387" max="5387" width="13" style="247" customWidth="1"/>
    <col min="5388" max="5388" width="12" style="247" customWidth="1"/>
    <col min="5389" max="5389" width="10.85546875" style="247" customWidth="1"/>
    <col min="5390" max="5390" width="16" style="247" customWidth="1"/>
    <col min="5391" max="5394" width="7" style="247" customWidth="1"/>
    <col min="5395" max="5395" width="21.7109375" style="247" customWidth="1"/>
    <col min="5396" max="5396" width="0.5703125" style="247" customWidth="1"/>
    <col min="5397" max="5400" width="8.28515625" style="247" customWidth="1"/>
    <col min="5401" max="5401" width="14" style="247" customWidth="1"/>
    <col min="5402" max="5402" width="104.140625" style="247" customWidth="1"/>
    <col min="5403" max="5403" width="33.7109375" style="247" customWidth="1"/>
    <col min="5404" max="5404" width="34.85546875" style="247" customWidth="1"/>
    <col min="5405" max="5632" width="11.42578125" style="247"/>
    <col min="5633" max="5633" width="21.85546875" style="247" customWidth="1"/>
    <col min="5634" max="5634" width="14.85546875" style="247" customWidth="1"/>
    <col min="5635" max="5635" width="11.28515625" style="247" customWidth="1"/>
    <col min="5636" max="5636" width="13.140625" style="247" customWidth="1"/>
    <col min="5637" max="5637" width="6.5703125" style="247" customWidth="1"/>
    <col min="5638" max="5638" width="14.7109375" style="247" customWidth="1"/>
    <col min="5639" max="5639" width="16.5703125" style="247" customWidth="1"/>
    <col min="5640" max="5640" width="10.5703125" style="247" customWidth="1"/>
    <col min="5641" max="5641" width="13.140625" style="247" customWidth="1"/>
    <col min="5642" max="5642" width="13.28515625" style="247" customWidth="1"/>
    <col min="5643" max="5643" width="13" style="247" customWidth="1"/>
    <col min="5644" max="5644" width="12" style="247" customWidth="1"/>
    <col min="5645" max="5645" width="10.85546875" style="247" customWidth="1"/>
    <col min="5646" max="5646" width="16" style="247" customWidth="1"/>
    <col min="5647" max="5650" width="7" style="247" customWidth="1"/>
    <col min="5651" max="5651" width="21.7109375" style="247" customWidth="1"/>
    <col min="5652" max="5652" width="0.5703125" style="247" customWidth="1"/>
    <col min="5653" max="5656" width="8.28515625" style="247" customWidth="1"/>
    <col min="5657" max="5657" width="14" style="247" customWidth="1"/>
    <col min="5658" max="5658" width="104.140625" style="247" customWidth="1"/>
    <col min="5659" max="5659" width="33.7109375" style="247" customWidth="1"/>
    <col min="5660" max="5660" width="34.85546875" style="247" customWidth="1"/>
    <col min="5661" max="5888" width="11.42578125" style="247"/>
    <col min="5889" max="5889" width="21.85546875" style="247" customWidth="1"/>
    <col min="5890" max="5890" width="14.85546875" style="247" customWidth="1"/>
    <col min="5891" max="5891" width="11.28515625" style="247" customWidth="1"/>
    <col min="5892" max="5892" width="13.140625" style="247" customWidth="1"/>
    <col min="5893" max="5893" width="6.5703125" style="247" customWidth="1"/>
    <col min="5894" max="5894" width="14.7109375" style="247" customWidth="1"/>
    <col min="5895" max="5895" width="16.5703125" style="247" customWidth="1"/>
    <col min="5896" max="5896" width="10.5703125" style="247" customWidth="1"/>
    <col min="5897" max="5897" width="13.140625" style="247" customWidth="1"/>
    <col min="5898" max="5898" width="13.28515625" style="247" customWidth="1"/>
    <col min="5899" max="5899" width="13" style="247" customWidth="1"/>
    <col min="5900" max="5900" width="12" style="247" customWidth="1"/>
    <col min="5901" max="5901" width="10.85546875" style="247" customWidth="1"/>
    <col min="5902" max="5902" width="16" style="247" customWidth="1"/>
    <col min="5903" max="5906" width="7" style="247" customWidth="1"/>
    <col min="5907" max="5907" width="21.7109375" style="247" customWidth="1"/>
    <col min="5908" max="5908" width="0.5703125" style="247" customWidth="1"/>
    <col min="5909" max="5912" width="8.28515625" style="247" customWidth="1"/>
    <col min="5913" max="5913" width="14" style="247" customWidth="1"/>
    <col min="5914" max="5914" width="104.140625" style="247" customWidth="1"/>
    <col min="5915" max="5915" width="33.7109375" style="247" customWidth="1"/>
    <col min="5916" max="5916" width="34.85546875" style="247" customWidth="1"/>
    <col min="5917" max="6144" width="11.42578125" style="247"/>
    <col min="6145" max="6145" width="21.85546875" style="247" customWidth="1"/>
    <col min="6146" max="6146" width="14.85546875" style="247" customWidth="1"/>
    <col min="6147" max="6147" width="11.28515625" style="247" customWidth="1"/>
    <col min="6148" max="6148" width="13.140625" style="247" customWidth="1"/>
    <col min="6149" max="6149" width="6.5703125" style="247" customWidth="1"/>
    <col min="6150" max="6150" width="14.7109375" style="247" customWidth="1"/>
    <col min="6151" max="6151" width="16.5703125" style="247" customWidth="1"/>
    <col min="6152" max="6152" width="10.5703125" style="247" customWidth="1"/>
    <col min="6153" max="6153" width="13.140625" style="247" customWidth="1"/>
    <col min="6154" max="6154" width="13.28515625" style="247" customWidth="1"/>
    <col min="6155" max="6155" width="13" style="247" customWidth="1"/>
    <col min="6156" max="6156" width="12" style="247" customWidth="1"/>
    <col min="6157" max="6157" width="10.85546875" style="247" customWidth="1"/>
    <col min="6158" max="6158" width="16" style="247" customWidth="1"/>
    <col min="6159" max="6162" width="7" style="247" customWidth="1"/>
    <col min="6163" max="6163" width="21.7109375" style="247" customWidth="1"/>
    <col min="6164" max="6164" width="0.5703125" style="247" customWidth="1"/>
    <col min="6165" max="6168" width="8.28515625" style="247" customWidth="1"/>
    <col min="6169" max="6169" width="14" style="247" customWidth="1"/>
    <col min="6170" max="6170" width="104.140625" style="247" customWidth="1"/>
    <col min="6171" max="6171" width="33.7109375" style="247" customWidth="1"/>
    <col min="6172" max="6172" width="34.85546875" style="247" customWidth="1"/>
    <col min="6173" max="6400" width="11.42578125" style="247"/>
    <col min="6401" max="6401" width="21.85546875" style="247" customWidth="1"/>
    <col min="6402" max="6402" width="14.85546875" style="247" customWidth="1"/>
    <col min="6403" max="6403" width="11.28515625" style="247" customWidth="1"/>
    <col min="6404" max="6404" width="13.140625" style="247" customWidth="1"/>
    <col min="6405" max="6405" width="6.5703125" style="247" customWidth="1"/>
    <col min="6406" max="6406" width="14.7109375" style="247" customWidth="1"/>
    <col min="6407" max="6407" width="16.5703125" style="247" customWidth="1"/>
    <col min="6408" max="6408" width="10.5703125" style="247" customWidth="1"/>
    <col min="6409" max="6409" width="13.140625" style="247" customWidth="1"/>
    <col min="6410" max="6410" width="13.28515625" style="247" customWidth="1"/>
    <col min="6411" max="6411" width="13" style="247" customWidth="1"/>
    <col min="6412" max="6412" width="12" style="247" customWidth="1"/>
    <col min="6413" max="6413" width="10.85546875" style="247" customWidth="1"/>
    <col min="6414" max="6414" width="16" style="247" customWidth="1"/>
    <col min="6415" max="6418" width="7" style="247" customWidth="1"/>
    <col min="6419" max="6419" width="21.7109375" style="247" customWidth="1"/>
    <col min="6420" max="6420" width="0.5703125" style="247" customWidth="1"/>
    <col min="6421" max="6424" width="8.28515625" style="247" customWidth="1"/>
    <col min="6425" max="6425" width="14" style="247" customWidth="1"/>
    <col min="6426" max="6426" width="104.140625" style="247" customWidth="1"/>
    <col min="6427" max="6427" width="33.7109375" style="247" customWidth="1"/>
    <col min="6428" max="6428" width="34.85546875" style="247" customWidth="1"/>
    <col min="6429" max="6656" width="11.42578125" style="247"/>
    <col min="6657" max="6657" width="21.85546875" style="247" customWidth="1"/>
    <col min="6658" max="6658" width="14.85546875" style="247" customWidth="1"/>
    <col min="6659" max="6659" width="11.28515625" style="247" customWidth="1"/>
    <col min="6660" max="6660" width="13.140625" style="247" customWidth="1"/>
    <col min="6661" max="6661" width="6.5703125" style="247" customWidth="1"/>
    <col min="6662" max="6662" width="14.7109375" style="247" customWidth="1"/>
    <col min="6663" max="6663" width="16.5703125" style="247" customWidth="1"/>
    <col min="6664" max="6664" width="10.5703125" style="247" customWidth="1"/>
    <col min="6665" max="6665" width="13.140625" style="247" customWidth="1"/>
    <col min="6666" max="6666" width="13.28515625" style="247" customWidth="1"/>
    <col min="6667" max="6667" width="13" style="247" customWidth="1"/>
    <col min="6668" max="6668" width="12" style="247" customWidth="1"/>
    <col min="6669" max="6669" width="10.85546875" style="247" customWidth="1"/>
    <col min="6670" max="6670" width="16" style="247" customWidth="1"/>
    <col min="6671" max="6674" width="7" style="247" customWidth="1"/>
    <col min="6675" max="6675" width="21.7109375" style="247" customWidth="1"/>
    <col min="6676" max="6676" width="0.5703125" style="247" customWidth="1"/>
    <col min="6677" max="6680" width="8.28515625" style="247" customWidth="1"/>
    <col min="6681" max="6681" width="14" style="247" customWidth="1"/>
    <col min="6682" max="6682" width="104.140625" style="247" customWidth="1"/>
    <col min="6683" max="6683" width="33.7109375" style="247" customWidth="1"/>
    <col min="6684" max="6684" width="34.85546875" style="247" customWidth="1"/>
    <col min="6685" max="6912" width="11.42578125" style="247"/>
    <col min="6913" max="6913" width="21.85546875" style="247" customWidth="1"/>
    <col min="6914" max="6914" width="14.85546875" style="247" customWidth="1"/>
    <col min="6915" max="6915" width="11.28515625" style="247" customWidth="1"/>
    <col min="6916" max="6916" width="13.140625" style="247" customWidth="1"/>
    <col min="6917" max="6917" width="6.5703125" style="247" customWidth="1"/>
    <col min="6918" max="6918" width="14.7109375" style="247" customWidth="1"/>
    <col min="6919" max="6919" width="16.5703125" style="247" customWidth="1"/>
    <col min="6920" max="6920" width="10.5703125" style="247" customWidth="1"/>
    <col min="6921" max="6921" width="13.140625" style="247" customWidth="1"/>
    <col min="6922" max="6922" width="13.28515625" style="247" customWidth="1"/>
    <col min="6923" max="6923" width="13" style="247" customWidth="1"/>
    <col min="6924" max="6924" width="12" style="247" customWidth="1"/>
    <col min="6925" max="6925" width="10.85546875" style="247" customWidth="1"/>
    <col min="6926" max="6926" width="16" style="247" customWidth="1"/>
    <col min="6927" max="6930" width="7" style="247" customWidth="1"/>
    <col min="6931" max="6931" width="21.7109375" style="247" customWidth="1"/>
    <col min="6932" max="6932" width="0.5703125" style="247" customWidth="1"/>
    <col min="6933" max="6936" width="8.28515625" style="247" customWidth="1"/>
    <col min="6937" max="6937" width="14" style="247" customWidth="1"/>
    <col min="6938" max="6938" width="104.140625" style="247" customWidth="1"/>
    <col min="6939" max="6939" width="33.7109375" style="247" customWidth="1"/>
    <col min="6940" max="6940" width="34.85546875" style="247" customWidth="1"/>
    <col min="6941" max="7168" width="11.42578125" style="247"/>
    <col min="7169" max="7169" width="21.85546875" style="247" customWidth="1"/>
    <col min="7170" max="7170" width="14.85546875" style="247" customWidth="1"/>
    <col min="7171" max="7171" width="11.28515625" style="247" customWidth="1"/>
    <col min="7172" max="7172" width="13.140625" style="247" customWidth="1"/>
    <col min="7173" max="7173" width="6.5703125" style="247" customWidth="1"/>
    <col min="7174" max="7174" width="14.7109375" style="247" customWidth="1"/>
    <col min="7175" max="7175" width="16.5703125" style="247" customWidth="1"/>
    <col min="7176" max="7176" width="10.5703125" style="247" customWidth="1"/>
    <col min="7177" max="7177" width="13.140625" style="247" customWidth="1"/>
    <col min="7178" max="7178" width="13.28515625" style="247" customWidth="1"/>
    <col min="7179" max="7179" width="13" style="247" customWidth="1"/>
    <col min="7180" max="7180" width="12" style="247" customWidth="1"/>
    <col min="7181" max="7181" width="10.85546875" style="247" customWidth="1"/>
    <col min="7182" max="7182" width="16" style="247" customWidth="1"/>
    <col min="7183" max="7186" width="7" style="247" customWidth="1"/>
    <col min="7187" max="7187" width="21.7109375" style="247" customWidth="1"/>
    <col min="7188" max="7188" width="0.5703125" style="247" customWidth="1"/>
    <col min="7189" max="7192" width="8.28515625" style="247" customWidth="1"/>
    <col min="7193" max="7193" width="14" style="247" customWidth="1"/>
    <col min="7194" max="7194" width="104.140625" style="247" customWidth="1"/>
    <col min="7195" max="7195" width="33.7109375" style="247" customWidth="1"/>
    <col min="7196" max="7196" width="34.85546875" style="247" customWidth="1"/>
    <col min="7197" max="7424" width="11.42578125" style="247"/>
    <col min="7425" max="7425" width="21.85546875" style="247" customWidth="1"/>
    <col min="7426" max="7426" width="14.85546875" style="247" customWidth="1"/>
    <col min="7427" max="7427" width="11.28515625" style="247" customWidth="1"/>
    <col min="7428" max="7428" width="13.140625" style="247" customWidth="1"/>
    <col min="7429" max="7429" width="6.5703125" style="247" customWidth="1"/>
    <col min="7430" max="7430" width="14.7109375" style="247" customWidth="1"/>
    <col min="7431" max="7431" width="16.5703125" style="247" customWidth="1"/>
    <col min="7432" max="7432" width="10.5703125" style="247" customWidth="1"/>
    <col min="7433" max="7433" width="13.140625" style="247" customWidth="1"/>
    <col min="7434" max="7434" width="13.28515625" style="247" customWidth="1"/>
    <col min="7435" max="7435" width="13" style="247" customWidth="1"/>
    <col min="7436" max="7436" width="12" style="247" customWidth="1"/>
    <col min="7437" max="7437" width="10.85546875" style="247" customWidth="1"/>
    <col min="7438" max="7438" width="16" style="247" customWidth="1"/>
    <col min="7439" max="7442" width="7" style="247" customWidth="1"/>
    <col min="7443" max="7443" width="21.7109375" style="247" customWidth="1"/>
    <col min="7444" max="7444" width="0.5703125" style="247" customWidth="1"/>
    <col min="7445" max="7448" width="8.28515625" style="247" customWidth="1"/>
    <col min="7449" max="7449" width="14" style="247" customWidth="1"/>
    <col min="7450" max="7450" width="104.140625" style="247" customWidth="1"/>
    <col min="7451" max="7451" width="33.7109375" style="247" customWidth="1"/>
    <col min="7452" max="7452" width="34.85546875" style="247" customWidth="1"/>
    <col min="7453" max="7680" width="11.42578125" style="247"/>
    <col min="7681" max="7681" width="21.85546875" style="247" customWidth="1"/>
    <col min="7682" max="7682" width="14.85546875" style="247" customWidth="1"/>
    <col min="7683" max="7683" width="11.28515625" style="247" customWidth="1"/>
    <col min="7684" max="7684" width="13.140625" style="247" customWidth="1"/>
    <col min="7685" max="7685" width="6.5703125" style="247" customWidth="1"/>
    <col min="7686" max="7686" width="14.7109375" style="247" customWidth="1"/>
    <col min="7687" max="7687" width="16.5703125" style="247" customWidth="1"/>
    <col min="7688" max="7688" width="10.5703125" style="247" customWidth="1"/>
    <col min="7689" max="7689" width="13.140625" style="247" customWidth="1"/>
    <col min="7690" max="7690" width="13.28515625" style="247" customWidth="1"/>
    <col min="7691" max="7691" width="13" style="247" customWidth="1"/>
    <col min="7692" max="7692" width="12" style="247" customWidth="1"/>
    <col min="7693" max="7693" width="10.85546875" style="247" customWidth="1"/>
    <col min="7694" max="7694" width="16" style="247" customWidth="1"/>
    <col min="7695" max="7698" width="7" style="247" customWidth="1"/>
    <col min="7699" max="7699" width="21.7109375" style="247" customWidth="1"/>
    <col min="7700" max="7700" width="0.5703125" style="247" customWidth="1"/>
    <col min="7701" max="7704" width="8.28515625" style="247" customWidth="1"/>
    <col min="7705" max="7705" width="14" style="247" customWidth="1"/>
    <col min="7706" max="7706" width="104.140625" style="247" customWidth="1"/>
    <col min="7707" max="7707" width="33.7109375" style="247" customWidth="1"/>
    <col min="7708" max="7708" width="34.85546875" style="247" customWidth="1"/>
    <col min="7709" max="7936" width="11.42578125" style="247"/>
    <col min="7937" max="7937" width="21.85546875" style="247" customWidth="1"/>
    <col min="7938" max="7938" width="14.85546875" style="247" customWidth="1"/>
    <col min="7939" max="7939" width="11.28515625" style="247" customWidth="1"/>
    <col min="7940" max="7940" width="13.140625" style="247" customWidth="1"/>
    <col min="7941" max="7941" width="6.5703125" style="247" customWidth="1"/>
    <col min="7942" max="7942" width="14.7109375" style="247" customWidth="1"/>
    <col min="7943" max="7943" width="16.5703125" style="247" customWidth="1"/>
    <col min="7944" max="7944" width="10.5703125" style="247" customWidth="1"/>
    <col min="7945" max="7945" width="13.140625" style="247" customWidth="1"/>
    <col min="7946" max="7946" width="13.28515625" style="247" customWidth="1"/>
    <col min="7947" max="7947" width="13" style="247" customWidth="1"/>
    <col min="7948" max="7948" width="12" style="247" customWidth="1"/>
    <col min="7949" max="7949" width="10.85546875" style="247" customWidth="1"/>
    <col min="7950" max="7950" width="16" style="247" customWidth="1"/>
    <col min="7951" max="7954" width="7" style="247" customWidth="1"/>
    <col min="7955" max="7955" width="21.7109375" style="247" customWidth="1"/>
    <col min="7956" max="7956" width="0.5703125" style="247" customWidth="1"/>
    <col min="7957" max="7960" width="8.28515625" style="247" customWidth="1"/>
    <col min="7961" max="7961" width="14" style="247" customWidth="1"/>
    <col min="7962" max="7962" width="104.140625" style="247" customWidth="1"/>
    <col min="7963" max="7963" width="33.7109375" style="247" customWidth="1"/>
    <col min="7964" max="7964" width="34.85546875" style="247" customWidth="1"/>
    <col min="7965" max="8192" width="11.42578125" style="247"/>
    <col min="8193" max="8193" width="21.85546875" style="247" customWidth="1"/>
    <col min="8194" max="8194" width="14.85546875" style="247" customWidth="1"/>
    <col min="8195" max="8195" width="11.28515625" style="247" customWidth="1"/>
    <col min="8196" max="8196" width="13.140625" style="247" customWidth="1"/>
    <col min="8197" max="8197" width="6.5703125" style="247" customWidth="1"/>
    <col min="8198" max="8198" width="14.7109375" style="247" customWidth="1"/>
    <col min="8199" max="8199" width="16.5703125" style="247" customWidth="1"/>
    <col min="8200" max="8200" width="10.5703125" style="247" customWidth="1"/>
    <col min="8201" max="8201" width="13.140625" style="247" customWidth="1"/>
    <col min="8202" max="8202" width="13.28515625" style="247" customWidth="1"/>
    <col min="8203" max="8203" width="13" style="247" customWidth="1"/>
    <col min="8204" max="8204" width="12" style="247" customWidth="1"/>
    <col min="8205" max="8205" width="10.85546875" style="247" customWidth="1"/>
    <col min="8206" max="8206" width="16" style="247" customWidth="1"/>
    <col min="8207" max="8210" width="7" style="247" customWidth="1"/>
    <col min="8211" max="8211" width="21.7109375" style="247" customWidth="1"/>
    <col min="8212" max="8212" width="0.5703125" style="247" customWidth="1"/>
    <col min="8213" max="8216" width="8.28515625" style="247" customWidth="1"/>
    <col min="8217" max="8217" width="14" style="247" customWidth="1"/>
    <col min="8218" max="8218" width="104.140625" style="247" customWidth="1"/>
    <col min="8219" max="8219" width="33.7109375" style="247" customWidth="1"/>
    <col min="8220" max="8220" width="34.85546875" style="247" customWidth="1"/>
    <col min="8221" max="8448" width="11.42578125" style="247"/>
    <col min="8449" max="8449" width="21.85546875" style="247" customWidth="1"/>
    <col min="8450" max="8450" width="14.85546875" style="247" customWidth="1"/>
    <col min="8451" max="8451" width="11.28515625" style="247" customWidth="1"/>
    <col min="8452" max="8452" width="13.140625" style="247" customWidth="1"/>
    <col min="8453" max="8453" width="6.5703125" style="247" customWidth="1"/>
    <col min="8454" max="8454" width="14.7109375" style="247" customWidth="1"/>
    <col min="8455" max="8455" width="16.5703125" style="247" customWidth="1"/>
    <col min="8456" max="8456" width="10.5703125" style="247" customWidth="1"/>
    <col min="8457" max="8457" width="13.140625" style="247" customWidth="1"/>
    <col min="8458" max="8458" width="13.28515625" style="247" customWidth="1"/>
    <col min="8459" max="8459" width="13" style="247" customWidth="1"/>
    <col min="8460" max="8460" width="12" style="247" customWidth="1"/>
    <col min="8461" max="8461" width="10.85546875" style="247" customWidth="1"/>
    <col min="8462" max="8462" width="16" style="247" customWidth="1"/>
    <col min="8463" max="8466" width="7" style="247" customWidth="1"/>
    <col min="8467" max="8467" width="21.7109375" style="247" customWidth="1"/>
    <col min="8468" max="8468" width="0.5703125" style="247" customWidth="1"/>
    <col min="8469" max="8472" width="8.28515625" style="247" customWidth="1"/>
    <col min="8473" max="8473" width="14" style="247" customWidth="1"/>
    <col min="8474" max="8474" width="104.140625" style="247" customWidth="1"/>
    <col min="8475" max="8475" width="33.7109375" style="247" customWidth="1"/>
    <col min="8476" max="8476" width="34.85546875" style="247" customWidth="1"/>
    <col min="8477" max="8704" width="11.42578125" style="247"/>
    <col min="8705" max="8705" width="21.85546875" style="247" customWidth="1"/>
    <col min="8706" max="8706" width="14.85546875" style="247" customWidth="1"/>
    <col min="8707" max="8707" width="11.28515625" style="247" customWidth="1"/>
    <col min="8708" max="8708" width="13.140625" style="247" customWidth="1"/>
    <col min="8709" max="8709" width="6.5703125" style="247" customWidth="1"/>
    <col min="8710" max="8710" width="14.7109375" style="247" customWidth="1"/>
    <col min="8711" max="8711" width="16.5703125" style="247" customWidth="1"/>
    <col min="8712" max="8712" width="10.5703125" style="247" customWidth="1"/>
    <col min="8713" max="8713" width="13.140625" style="247" customWidth="1"/>
    <col min="8714" max="8714" width="13.28515625" style="247" customWidth="1"/>
    <col min="8715" max="8715" width="13" style="247" customWidth="1"/>
    <col min="8716" max="8716" width="12" style="247" customWidth="1"/>
    <col min="8717" max="8717" width="10.85546875" style="247" customWidth="1"/>
    <col min="8718" max="8718" width="16" style="247" customWidth="1"/>
    <col min="8719" max="8722" width="7" style="247" customWidth="1"/>
    <col min="8723" max="8723" width="21.7109375" style="247" customWidth="1"/>
    <col min="8724" max="8724" width="0.5703125" style="247" customWidth="1"/>
    <col min="8725" max="8728" width="8.28515625" style="247" customWidth="1"/>
    <col min="8729" max="8729" width="14" style="247" customWidth="1"/>
    <col min="8730" max="8730" width="104.140625" style="247" customWidth="1"/>
    <col min="8731" max="8731" width="33.7109375" style="247" customWidth="1"/>
    <col min="8732" max="8732" width="34.85546875" style="247" customWidth="1"/>
    <col min="8733" max="8960" width="11.42578125" style="247"/>
    <col min="8961" max="8961" width="21.85546875" style="247" customWidth="1"/>
    <col min="8962" max="8962" width="14.85546875" style="247" customWidth="1"/>
    <col min="8963" max="8963" width="11.28515625" style="247" customWidth="1"/>
    <col min="8964" max="8964" width="13.140625" style="247" customWidth="1"/>
    <col min="8965" max="8965" width="6.5703125" style="247" customWidth="1"/>
    <col min="8966" max="8966" width="14.7109375" style="247" customWidth="1"/>
    <col min="8967" max="8967" width="16.5703125" style="247" customWidth="1"/>
    <col min="8968" max="8968" width="10.5703125" style="247" customWidth="1"/>
    <col min="8969" max="8969" width="13.140625" style="247" customWidth="1"/>
    <col min="8970" max="8970" width="13.28515625" style="247" customWidth="1"/>
    <col min="8971" max="8971" width="13" style="247" customWidth="1"/>
    <col min="8972" max="8972" width="12" style="247" customWidth="1"/>
    <col min="8973" max="8973" width="10.85546875" style="247" customWidth="1"/>
    <col min="8974" max="8974" width="16" style="247" customWidth="1"/>
    <col min="8975" max="8978" width="7" style="247" customWidth="1"/>
    <col min="8979" max="8979" width="21.7109375" style="247" customWidth="1"/>
    <col min="8980" max="8980" width="0.5703125" style="247" customWidth="1"/>
    <col min="8981" max="8984" width="8.28515625" style="247" customWidth="1"/>
    <col min="8985" max="8985" width="14" style="247" customWidth="1"/>
    <col min="8986" max="8986" width="104.140625" style="247" customWidth="1"/>
    <col min="8987" max="8987" width="33.7109375" style="247" customWidth="1"/>
    <col min="8988" max="8988" width="34.85546875" style="247" customWidth="1"/>
    <col min="8989" max="9216" width="11.42578125" style="247"/>
    <col min="9217" max="9217" width="21.85546875" style="247" customWidth="1"/>
    <col min="9218" max="9218" width="14.85546875" style="247" customWidth="1"/>
    <col min="9219" max="9219" width="11.28515625" style="247" customWidth="1"/>
    <col min="9220" max="9220" width="13.140625" style="247" customWidth="1"/>
    <col min="9221" max="9221" width="6.5703125" style="247" customWidth="1"/>
    <col min="9222" max="9222" width="14.7109375" style="247" customWidth="1"/>
    <col min="9223" max="9223" width="16.5703125" style="247" customWidth="1"/>
    <col min="9224" max="9224" width="10.5703125" style="247" customWidth="1"/>
    <col min="9225" max="9225" width="13.140625" style="247" customWidth="1"/>
    <col min="9226" max="9226" width="13.28515625" style="247" customWidth="1"/>
    <col min="9227" max="9227" width="13" style="247" customWidth="1"/>
    <col min="9228" max="9228" width="12" style="247" customWidth="1"/>
    <col min="9229" max="9229" width="10.85546875" style="247" customWidth="1"/>
    <col min="9230" max="9230" width="16" style="247" customWidth="1"/>
    <col min="9231" max="9234" width="7" style="247" customWidth="1"/>
    <col min="9235" max="9235" width="21.7109375" style="247" customWidth="1"/>
    <col min="9236" max="9236" width="0.5703125" style="247" customWidth="1"/>
    <col min="9237" max="9240" width="8.28515625" style="247" customWidth="1"/>
    <col min="9241" max="9241" width="14" style="247" customWidth="1"/>
    <col min="9242" max="9242" width="104.140625" style="247" customWidth="1"/>
    <col min="9243" max="9243" width="33.7109375" style="247" customWidth="1"/>
    <col min="9244" max="9244" width="34.85546875" style="247" customWidth="1"/>
    <col min="9245" max="9472" width="11.42578125" style="247"/>
    <col min="9473" max="9473" width="21.85546875" style="247" customWidth="1"/>
    <col min="9474" max="9474" width="14.85546875" style="247" customWidth="1"/>
    <col min="9475" max="9475" width="11.28515625" style="247" customWidth="1"/>
    <col min="9476" max="9476" width="13.140625" style="247" customWidth="1"/>
    <col min="9477" max="9477" width="6.5703125" style="247" customWidth="1"/>
    <col min="9478" max="9478" width="14.7109375" style="247" customWidth="1"/>
    <col min="9479" max="9479" width="16.5703125" style="247" customWidth="1"/>
    <col min="9480" max="9480" width="10.5703125" style="247" customWidth="1"/>
    <col min="9481" max="9481" width="13.140625" style="247" customWidth="1"/>
    <col min="9482" max="9482" width="13.28515625" style="247" customWidth="1"/>
    <col min="9483" max="9483" width="13" style="247" customWidth="1"/>
    <col min="9484" max="9484" width="12" style="247" customWidth="1"/>
    <col min="9485" max="9485" width="10.85546875" style="247" customWidth="1"/>
    <col min="9486" max="9486" width="16" style="247" customWidth="1"/>
    <col min="9487" max="9490" width="7" style="247" customWidth="1"/>
    <col min="9491" max="9491" width="21.7109375" style="247" customWidth="1"/>
    <col min="9492" max="9492" width="0.5703125" style="247" customWidth="1"/>
    <col min="9493" max="9496" width="8.28515625" style="247" customWidth="1"/>
    <col min="9497" max="9497" width="14" style="247" customWidth="1"/>
    <col min="9498" max="9498" width="104.140625" style="247" customWidth="1"/>
    <col min="9499" max="9499" width="33.7109375" style="247" customWidth="1"/>
    <col min="9500" max="9500" width="34.85546875" style="247" customWidth="1"/>
    <col min="9501" max="9728" width="11.42578125" style="247"/>
    <col min="9729" max="9729" width="21.85546875" style="247" customWidth="1"/>
    <col min="9730" max="9730" width="14.85546875" style="247" customWidth="1"/>
    <col min="9731" max="9731" width="11.28515625" style="247" customWidth="1"/>
    <col min="9732" max="9732" width="13.140625" style="247" customWidth="1"/>
    <col min="9733" max="9733" width="6.5703125" style="247" customWidth="1"/>
    <col min="9734" max="9734" width="14.7109375" style="247" customWidth="1"/>
    <col min="9735" max="9735" width="16.5703125" style="247" customWidth="1"/>
    <col min="9736" max="9736" width="10.5703125" style="247" customWidth="1"/>
    <col min="9737" max="9737" width="13.140625" style="247" customWidth="1"/>
    <col min="9738" max="9738" width="13.28515625" style="247" customWidth="1"/>
    <col min="9739" max="9739" width="13" style="247" customWidth="1"/>
    <col min="9740" max="9740" width="12" style="247" customWidth="1"/>
    <col min="9741" max="9741" width="10.85546875" style="247" customWidth="1"/>
    <col min="9742" max="9742" width="16" style="247" customWidth="1"/>
    <col min="9743" max="9746" width="7" style="247" customWidth="1"/>
    <col min="9747" max="9747" width="21.7109375" style="247" customWidth="1"/>
    <col min="9748" max="9748" width="0.5703125" style="247" customWidth="1"/>
    <col min="9749" max="9752" width="8.28515625" style="247" customWidth="1"/>
    <col min="9753" max="9753" width="14" style="247" customWidth="1"/>
    <col min="9754" max="9754" width="104.140625" style="247" customWidth="1"/>
    <col min="9755" max="9755" width="33.7109375" style="247" customWidth="1"/>
    <col min="9756" max="9756" width="34.85546875" style="247" customWidth="1"/>
    <col min="9757" max="9984" width="11.42578125" style="247"/>
    <col min="9985" max="9985" width="21.85546875" style="247" customWidth="1"/>
    <col min="9986" max="9986" width="14.85546875" style="247" customWidth="1"/>
    <col min="9987" max="9987" width="11.28515625" style="247" customWidth="1"/>
    <col min="9988" max="9988" width="13.140625" style="247" customWidth="1"/>
    <col min="9989" max="9989" width="6.5703125" style="247" customWidth="1"/>
    <col min="9990" max="9990" width="14.7109375" style="247" customWidth="1"/>
    <col min="9991" max="9991" width="16.5703125" style="247" customWidth="1"/>
    <col min="9992" max="9992" width="10.5703125" style="247" customWidth="1"/>
    <col min="9993" max="9993" width="13.140625" style="247" customWidth="1"/>
    <col min="9994" max="9994" width="13.28515625" style="247" customWidth="1"/>
    <col min="9995" max="9995" width="13" style="247" customWidth="1"/>
    <col min="9996" max="9996" width="12" style="247" customWidth="1"/>
    <col min="9997" max="9997" width="10.85546875" style="247" customWidth="1"/>
    <col min="9998" max="9998" width="16" style="247" customWidth="1"/>
    <col min="9999" max="10002" width="7" style="247" customWidth="1"/>
    <col min="10003" max="10003" width="21.7109375" style="247" customWidth="1"/>
    <col min="10004" max="10004" width="0.5703125" style="247" customWidth="1"/>
    <col min="10005" max="10008" width="8.28515625" style="247" customWidth="1"/>
    <col min="10009" max="10009" width="14" style="247" customWidth="1"/>
    <col min="10010" max="10010" width="104.140625" style="247" customWidth="1"/>
    <col min="10011" max="10011" width="33.7109375" style="247" customWidth="1"/>
    <col min="10012" max="10012" width="34.85546875" style="247" customWidth="1"/>
    <col min="10013" max="10240" width="11.42578125" style="247"/>
    <col min="10241" max="10241" width="21.85546875" style="247" customWidth="1"/>
    <col min="10242" max="10242" width="14.85546875" style="247" customWidth="1"/>
    <col min="10243" max="10243" width="11.28515625" style="247" customWidth="1"/>
    <col min="10244" max="10244" width="13.140625" style="247" customWidth="1"/>
    <col min="10245" max="10245" width="6.5703125" style="247" customWidth="1"/>
    <col min="10246" max="10246" width="14.7109375" style="247" customWidth="1"/>
    <col min="10247" max="10247" width="16.5703125" style="247" customWidth="1"/>
    <col min="10248" max="10248" width="10.5703125" style="247" customWidth="1"/>
    <col min="10249" max="10249" width="13.140625" style="247" customWidth="1"/>
    <col min="10250" max="10250" width="13.28515625" style="247" customWidth="1"/>
    <col min="10251" max="10251" width="13" style="247" customWidth="1"/>
    <col min="10252" max="10252" width="12" style="247" customWidth="1"/>
    <col min="10253" max="10253" width="10.85546875" style="247" customWidth="1"/>
    <col min="10254" max="10254" width="16" style="247" customWidth="1"/>
    <col min="10255" max="10258" width="7" style="247" customWidth="1"/>
    <col min="10259" max="10259" width="21.7109375" style="247" customWidth="1"/>
    <col min="10260" max="10260" width="0.5703125" style="247" customWidth="1"/>
    <col min="10261" max="10264" width="8.28515625" style="247" customWidth="1"/>
    <col min="10265" max="10265" width="14" style="247" customWidth="1"/>
    <col min="10266" max="10266" width="104.140625" style="247" customWidth="1"/>
    <col min="10267" max="10267" width="33.7109375" style="247" customWidth="1"/>
    <col min="10268" max="10268" width="34.85546875" style="247" customWidth="1"/>
    <col min="10269" max="10496" width="11.42578125" style="247"/>
    <col min="10497" max="10497" width="21.85546875" style="247" customWidth="1"/>
    <col min="10498" max="10498" width="14.85546875" style="247" customWidth="1"/>
    <col min="10499" max="10499" width="11.28515625" style="247" customWidth="1"/>
    <col min="10500" max="10500" width="13.140625" style="247" customWidth="1"/>
    <col min="10501" max="10501" width="6.5703125" style="247" customWidth="1"/>
    <col min="10502" max="10502" width="14.7109375" style="247" customWidth="1"/>
    <col min="10503" max="10503" width="16.5703125" style="247" customWidth="1"/>
    <col min="10504" max="10504" width="10.5703125" style="247" customWidth="1"/>
    <col min="10505" max="10505" width="13.140625" style="247" customWidth="1"/>
    <col min="10506" max="10506" width="13.28515625" style="247" customWidth="1"/>
    <col min="10507" max="10507" width="13" style="247" customWidth="1"/>
    <col min="10508" max="10508" width="12" style="247" customWidth="1"/>
    <col min="10509" max="10509" width="10.85546875" style="247" customWidth="1"/>
    <col min="10510" max="10510" width="16" style="247" customWidth="1"/>
    <col min="10511" max="10514" width="7" style="247" customWidth="1"/>
    <col min="10515" max="10515" width="21.7109375" style="247" customWidth="1"/>
    <col min="10516" max="10516" width="0.5703125" style="247" customWidth="1"/>
    <col min="10517" max="10520" width="8.28515625" style="247" customWidth="1"/>
    <col min="10521" max="10521" width="14" style="247" customWidth="1"/>
    <col min="10522" max="10522" width="104.140625" style="247" customWidth="1"/>
    <col min="10523" max="10523" width="33.7109375" style="247" customWidth="1"/>
    <col min="10524" max="10524" width="34.85546875" style="247" customWidth="1"/>
    <col min="10525" max="10752" width="11.42578125" style="247"/>
    <col min="10753" max="10753" width="21.85546875" style="247" customWidth="1"/>
    <col min="10754" max="10754" width="14.85546875" style="247" customWidth="1"/>
    <col min="10755" max="10755" width="11.28515625" style="247" customWidth="1"/>
    <col min="10756" max="10756" width="13.140625" style="247" customWidth="1"/>
    <col min="10757" max="10757" width="6.5703125" style="247" customWidth="1"/>
    <col min="10758" max="10758" width="14.7109375" style="247" customWidth="1"/>
    <col min="10759" max="10759" width="16.5703125" style="247" customWidth="1"/>
    <col min="10760" max="10760" width="10.5703125" style="247" customWidth="1"/>
    <col min="10761" max="10761" width="13.140625" style="247" customWidth="1"/>
    <col min="10762" max="10762" width="13.28515625" style="247" customWidth="1"/>
    <col min="10763" max="10763" width="13" style="247" customWidth="1"/>
    <col min="10764" max="10764" width="12" style="247" customWidth="1"/>
    <col min="10765" max="10765" width="10.85546875" style="247" customWidth="1"/>
    <col min="10766" max="10766" width="16" style="247" customWidth="1"/>
    <col min="10767" max="10770" width="7" style="247" customWidth="1"/>
    <col min="10771" max="10771" width="21.7109375" style="247" customWidth="1"/>
    <col min="10772" max="10772" width="0.5703125" style="247" customWidth="1"/>
    <col min="10773" max="10776" width="8.28515625" style="247" customWidth="1"/>
    <col min="10777" max="10777" width="14" style="247" customWidth="1"/>
    <col min="10778" max="10778" width="104.140625" style="247" customWidth="1"/>
    <col min="10779" max="10779" width="33.7109375" style="247" customWidth="1"/>
    <col min="10780" max="10780" width="34.85546875" style="247" customWidth="1"/>
    <col min="10781" max="11008" width="11.42578125" style="247"/>
    <col min="11009" max="11009" width="21.85546875" style="247" customWidth="1"/>
    <col min="11010" max="11010" width="14.85546875" style="247" customWidth="1"/>
    <col min="11011" max="11011" width="11.28515625" style="247" customWidth="1"/>
    <col min="11012" max="11012" width="13.140625" style="247" customWidth="1"/>
    <col min="11013" max="11013" width="6.5703125" style="247" customWidth="1"/>
    <col min="11014" max="11014" width="14.7109375" style="247" customWidth="1"/>
    <col min="11015" max="11015" width="16.5703125" style="247" customWidth="1"/>
    <col min="11016" max="11016" width="10.5703125" style="247" customWidth="1"/>
    <col min="11017" max="11017" width="13.140625" style="247" customWidth="1"/>
    <col min="11018" max="11018" width="13.28515625" style="247" customWidth="1"/>
    <col min="11019" max="11019" width="13" style="247" customWidth="1"/>
    <col min="11020" max="11020" width="12" style="247" customWidth="1"/>
    <col min="11021" max="11021" width="10.85546875" style="247" customWidth="1"/>
    <col min="11022" max="11022" width="16" style="247" customWidth="1"/>
    <col min="11023" max="11026" width="7" style="247" customWidth="1"/>
    <col min="11027" max="11027" width="21.7109375" style="247" customWidth="1"/>
    <col min="11028" max="11028" width="0.5703125" style="247" customWidth="1"/>
    <col min="11029" max="11032" width="8.28515625" style="247" customWidth="1"/>
    <col min="11033" max="11033" width="14" style="247" customWidth="1"/>
    <col min="11034" max="11034" width="104.140625" style="247" customWidth="1"/>
    <col min="11035" max="11035" width="33.7109375" style="247" customWidth="1"/>
    <col min="11036" max="11036" width="34.85546875" style="247" customWidth="1"/>
    <col min="11037" max="11264" width="11.42578125" style="247"/>
    <col min="11265" max="11265" width="21.85546875" style="247" customWidth="1"/>
    <col min="11266" max="11266" width="14.85546875" style="247" customWidth="1"/>
    <col min="11267" max="11267" width="11.28515625" style="247" customWidth="1"/>
    <col min="11268" max="11268" width="13.140625" style="247" customWidth="1"/>
    <col min="11269" max="11269" width="6.5703125" style="247" customWidth="1"/>
    <col min="11270" max="11270" width="14.7109375" style="247" customWidth="1"/>
    <col min="11271" max="11271" width="16.5703125" style="247" customWidth="1"/>
    <col min="11272" max="11272" width="10.5703125" style="247" customWidth="1"/>
    <col min="11273" max="11273" width="13.140625" style="247" customWidth="1"/>
    <col min="11274" max="11274" width="13.28515625" style="247" customWidth="1"/>
    <col min="11275" max="11275" width="13" style="247" customWidth="1"/>
    <col min="11276" max="11276" width="12" style="247" customWidth="1"/>
    <col min="11277" max="11277" width="10.85546875" style="247" customWidth="1"/>
    <col min="11278" max="11278" width="16" style="247" customWidth="1"/>
    <col min="11279" max="11282" width="7" style="247" customWidth="1"/>
    <col min="11283" max="11283" width="21.7109375" style="247" customWidth="1"/>
    <col min="11284" max="11284" width="0.5703125" style="247" customWidth="1"/>
    <col min="11285" max="11288" width="8.28515625" style="247" customWidth="1"/>
    <col min="11289" max="11289" width="14" style="247" customWidth="1"/>
    <col min="11290" max="11290" width="104.140625" style="247" customWidth="1"/>
    <col min="11291" max="11291" width="33.7109375" style="247" customWidth="1"/>
    <col min="11292" max="11292" width="34.85546875" style="247" customWidth="1"/>
    <col min="11293" max="11520" width="11.42578125" style="247"/>
    <col min="11521" max="11521" width="21.85546875" style="247" customWidth="1"/>
    <col min="11522" max="11522" width="14.85546875" style="247" customWidth="1"/>
    <col min="11523" max="11523" width="11.28515625" style="247" customWidth="1"/>
    <col min="11524" max="11524" width="13.140625" style="247" customWidth="1"/>
    <col min="11525" max="11525" width="6.5703125" style="247" customWidth="1"/>
    <col min="11526" max="11526" width="14.7109375" style="247" customWidth="1"/>
    <col min="11527" max="11527" width="16.5703125" style="247" customWidth="1"/>
    <col min="11528" max="11528" width="10.5703125" style="247" customWidth="1"/>
    <col min="11529" max="11529" width="13.140625" style="247" customWidth="1"/>
    <col min="11530" max="11530" width="13.28515625" style="247" customWidth="1"/>
    <col min="11531" max="11531" width="13" style="247" customWidth="1"/>
    <col min="11532" max="11532" width="12" style="247" customWidth="1"/>
    <col min="11533" max="11533" width="10.85546875" style="247" customWidth="1"/>
    <col min="11534" max="11534" width="16" style="247" customWidth="1"/>
    <col min="11535" max="11538" width="7" style="247" customWidth="1"/>
    <col min="11539" max="11539" width="21.7109375" style="247" customWidth="1"/>
    <col min="11540" max="11540" width="0.5703125" style="247" customWidth="1"/>
    <col min="11541" max="11544" width="8.28515625" style="247" customWidth="1"/>
    <col min="11545" max="11545" width="14" style="247" customWidth="1"/>
    <col min="11546" max="11546" width="104.140625" style="247" customWidth="1"/>
    <col min="11547" max="11547" width="33.7109375" style="247" customWidth="1"/>
    <col min="11548" max="11548" width="34.85546875" style="247" customWidth="1"/>
    <col min="11549" max="11776" width="11.42578125" style="247"/>
    <col min="11777" max="11777" width="21.85546875" style="247" customWidth="1"/>
    <col min="11778" max="11778" width="14.85546875" style="247" customWidth="1"/>
    <col min="11779" max="11779" width="11.28515625" style="247" customWidth="1"/>
    <col min="11780" max="11780" width="13.140625" style="247" customWidth="1"/>
    <col min="11781" max="11781" width="6.5703125" style="247" customWidth="1"/>
    <col min="11782" max="11782" width="14.7109375" style="247" customWidth="1"/>
    <col min="11783" max="11783" width="16.5703125" style="247" customWidth="1"/>
    <col min="11784" max="11784" width="10.5703125" style="247" customWidth="1"/>
    <col min="11785" max="11785" width="13.140625" style="247" customWidth="1"/>
    <col min="11786" max="11786" width="13.28515625" style="247" customWidth="1"/>
    <col min="11787" max="11787" width="13" style="247" customWidth="1"/>
    <col min="11788" max="11788" width="12" style="247" customWidth="1"/>
    <col min="11789" max="11789" width="10.85546875" style="247" customWidth="1"/>
    <col min="11790" max="11790" width="16" style="247" customWidth="1"/>
    <col min="11791" max="11794" width="7" style="247" customWidth="1"/>
    <col min="11795" max="11795" width="21.7109375" style="247" customWidth="1"/>
    <col min="11796" max="11796" width="0.5703125" style="247" customWidth="1"/>
    <col min="11797" max="11800" width="8.28515625" style="247" customWidth="1"/>
    <col min="11801" max="11801" width="14" style="247" customWidth="1"/>
    <col min="11802" max="11802" width="104.140625" style="247" customWidth="1"/>
    <col min="11803" max="11803" width="33.7109375" style="247" customWidth="1"/>
    <col min="11804" max="11804" width="34.85546875" style="247" customWidth="1"/>
    <col min="11805" max="12032" width="11.42578125" style="247"/>
    <col min="12033" max="12033" width="21.85546875" style="247" customWidth="1"/>
    <col min="12034" max="12034" width="14.85546875" style="247" customWidth="1"/>
    <col min="12035" max="12035" width="11.28515625" style="247" customWidth="1"/>
    <col min="12036" max="12036" width="13.140625" style="247" customWidth="1"/>
    <col min="12037" max="12037" width="6.5703125" style="247" customWidth="1"/>
    <col min="12038" max="12038" width="14.7109375" style="247" customWidth="1"/>
    <col min="12039" max="12039" width="16.5703125" style="247" customWidth="1"/>
    <col min="12040" max="12040" width="10.5703125" style="247" customWidth="1"/>
    <col min="12041" max="12041" width="13.140625" style="247" customWidth="1"/>
    <col min="12042" max="12042" width="13.28515625" style="247" customWidth="1"/>
    <col min="12043" max="12043" width="13" style="247" customWidth="1"/>
    <col min="12044" max="12044" width="12" style="247" customWidth="1"/>
    <col min="12045" max="12045" width="10.85546875" style="247" customWidth="1"/>
    <col min="12046" max="12046" width="16" style="247" customWidth="1"/>
    <col min="12047" max="12050" width="7" style="247" customWidth="1"/>
    <col min="12051" max="12051" width="21.7109375" style="247" customWidth="1"/>
    <col min="12052" max="12052" width="0.5703125" style="247" customWidth="1"/>
    <col min="12053" max="12056" width="8.28515625" style="247" customWidth="1"/>
    <col min="12057" max="12057" width="14" style="247" customWidth="1"/>
    <col min="12058" max="12058" width="104.140625" style="247" customWidth="1"/>
    <col min="12059" max="12059" width="33.7109375" style="247" customWidth="1"/>
    <col min="12060" max="12060" width="34.85546875" style="247" customWidth="1"/>
    <col min="12061" max="12288" width="11.42578125" style="247"/>
    <col min="12289" max="12289" width="21.85546875" style="247" customWidth="1"/>
    <col min="12290" max="12290" width="14.85546875" style="247" customWidth="1"/>
    <col min="12291" max="12291" width="11.28515625" style="247" customWidth="1"/>
    <col min="12292" max="12292" width="13.140625" style="247" customWidth="1"/>
    <col min="12293" max="12293" width="6.5703125" style="247" customWidth="1"/>
    <col min="12294" max="12294" width="14.7109375" style="247" customWidth="1"/>
    <col min="12295" max="12295" width="16.5703125" style="247" customWidth="1"/>
    <col min="12296" max="12296" width="10.5703125" style="247" customWidth="1"/>
    <col min="12297" max="12297" width="13.140625" style="247" customWidth="1"/>
    <col min="12298" max="12298" width="13.28515625" style="247" customWidth="1"/>
    <col min="12299" max="12299" width="13" style="247" customWidth="1"/>
    <col min="12300" max="12300" width="12" style="247" customWidth="1"/>
    <col min="12301" max="12301" width="10.85546875" style="247" customWidth="1"/>
    <col min="12302" max="12302" width="16" style="247" customWidth="1"/>
    <col min="12303" max="12306" width="7" style="247" customWidth="1"/>
    <col min="12307" max="12307" width="21.7109375" style="247" customWidth="1"/>
    <col min="12308" max="12308" width="0.5703125" style="247" customWidth="1"/>
    <col min="12309" max="12312" width="8.28515625" style="247" customWidth="1"/>
    <col min="12313" max="12313" width="14" style="247" customWidth="1"/>
    <col min="12314" max="12314" width="104.140625" style="247" customWidth="1"/>
    <col min="12315" max="12315" width="33.7109375" style="247" customWidth="1"/>
    <col min="12316" max="12316" width="34.85546875" style="247" customWidth="1"/>
    <col min="12317" max="12544" width="11.42578125" style="247"/>
    <col min="12545" max="12545" width="21.85546875" style="247" customWidth="1"/>
    <col min="12546" max="12546" width="14.85546875" style="247" customWidth="1"/>
    <col min="12547" max="12547" width="11.28515625" style="247" customWidth="1"/>
    <col min="12548" max="12548" width="13.140625" style="247" customWidth="1"/>
    <col min="12549" max="12549" width="6.5703125" style="247" customWidth="1"/>
    <col min="12550" max="12550" width="14.7109375" style="247" customWidth="1"/>
    <col min="12551" max="12551" width="16.5703125" style="247" customWidth="1"/>
    <col min="12552" max="12552" width="10.5703125" style="247" customWidth="1"/>
    <col min="12553" max="12553" width="13.140625" style="247" customWidth="1"/>
    <col min="12554" max="12554" width="13.28515625" style="247" customWidth="1"/>
    <col min="12555" max="12555" width="13" style="247" customWidth="1"/>
    <col min="12556" max="12556" width="12" style="247" customWidth="1"/>
    <col min="12557" max="12557" width="10.85546875" style="247" customWidth="1"/>
    <col min="12558" max="12558" width="16" style="247" customWidth="1"/>
    <col min="12559" max="12562" width="7" style="247" customWidth="1"/>
    <col min="12563" max="12563" width="21.7109375" style="247" customWidth="1"/>
    <col min="12564" max="12564" width="0.5703125" style="247" customWidth="1"/>
    <col min="12565" max="12568" width="8.28515625" style="247" customWidth="1"/>
    <col min="12569" max="12569" width="14" style="247" customWidth="1"/>
    <col min="12570" max="12570" width="104.140625" style="247" customWidth="1"/>
    <col min="12571" max="12571" width="33.7109375" style="247" customWidth="1"/>
    <col min="12572" max="12572" width="34.85546875" style="247" customWidth="1"/>
    <col min="12573" max="12800" width="11.42578125" style="247"/>
    <col min="12801" max="12801" width="21.85546875" style="247" customWidth="1"/>
    <col min="12802" max="12802" width="14.85546875" style="247" customWidth="1"/>
    <col min="12803" max="12803" width="11.28515625" style="247" customWidth="1"/>
    <col min="12804" max="12804" width="13.140625" style="247" customWidth="1"/>
    <col min="12805" max="12805" width="6.5703125" style="247" customWidth="1"/>
    <col min="12806" max="12806" width="14.7109375" style="247" customWidth="1"/>
    <col min="12807" max="12807" width="16.5703125" style="247" customWidth="1"/>
    <col min="12808" max="12808" width="10.5703125" style="247" customWidth="1"/>
    <col min="12809" max="12809" width="13.140625" style="247" customWidth="1"/>
    <col min="12810" max="12810" width="13.28515625" style="247" customWidth="1"/>
    <col min="12811" max="12811" width="13" style="247" customWidth="1"/>
    <col min="12812" max="12812" width="12" style="247" customWidth="1"/>
    <col min="12813" max="12813" width="10.85546875" style="247" customWidth="1"/>
    <col min="12814" max="12814" width="16" style="247" customWidth="1"/>
    <col min="12815" max="12818" width="7" style="247" customWidth="1"/>
    <col min="12819" max="12819" width="21.7109375" style="247" customWidth="1"/>
    <col min="12820" max="12820" width="0.5703125" style="247" customWidth="1"/>
    <col min="12821" max="12824" width="8.28515625" style="247" customWidth="1"/>
    <col min="12825" max="12825" width="14" style="247" customWidth="1"/>
    <col min="12826" max="12826" width="104.140625" style="247" customWidth="1"/>
    <col min="12827" max="12827" width="33.7109375" style="247" customWidth="1"/>
    <col min="12828" max="12828" width="34.85546875" style="247" customWidth="1"/>
    <col min="12829" max="13056" width="11.42578125" style="247"/>
    <col min="13057" max="13057" width="21.85546875" style="247" customWidth="1"/>
    <col min="13058" max="13058" width="14.85546875" style="247" customWidth="1"/>
    <col min="13059" max="13059" width="11.28515625" style="247" customWidth="1"/>
    <col min="13060" max="13060" width="13.140625" style="247" customWidth="1"/>
    <col min="13061" max="13061" width="6.5703125" style="247" customWidth="1"/>
    <col min="13062" max="13062" width="14.7109375" style="247" customWidth="1"/>
    <col min="13063" max="13063" width="16.5703125" style="247" customWidth="1"/>
    <col min="13064" max="13064" width="10.5703125" style="247" customWidth="1"/>
    <col min="13065" max="13065" width="13.140625" style="247" customWidth="1"/>
    <col min="13066" max="13066" width="13.28515625" style="247" customWidth="1"/>
    <col min="13067" max="13067" width="13" style="247" customWidth="1"/>
    <col min="13068" max="13068" width="12" style="247" customWidth="1"/>
    <col min="13069" max="13069" width="10.85546875" style="247" customWidth="1"/>
    <col min="13070" max="13070" width="16" style="247" customWidth="1"/>
    <col min="13071" max="13074" width="7" style="247" customWidth="1"/>
    <col min="13075" max="13075" width="21.7109375" style="247" customWidth="1"/>
    <col min="13076" max="13076" width="0.5703125" style="247" customWidth="1"/>
    <col min="13077" max="13080" width="8.28515625" style="247" customWidth="1"/>
    <col min="13081" max="13081" width="14" style="247" customWidth="1"/>
    <col min="13082" max="13082" width="104.140625" style="247" customWidth="1"/>
    <col min="13083" max="13083" width="33.7109375" style="247" customWidth="1"/>
    <col min="13084" max="13084" width="34.85546875" style="247" customWidth="1"/>
    <col min="13085" max="13312" width="11.42578125" style="247"/>
    <col min="13313" max="13313" width="21.85546875" style="247" customWidth="1"/>
    <col min="13314" max="13314" width="14.85546875" style="247" customWidth="1"/>
    <col min="13315" max="13315" width="11.28515625" style="247" customWidth="1"/>
    <col min="13316" max="13316" width="13.140625" style="247" customWidth="1"/>
    <col min="13317" max="13317" width="6.5703125" style="247" customWidth="1"/>
    <col min="13318" max="13318" width="14.7109375" style="247" customWidth="1"/>
    <col min="13319" max="13319" width="16.5703125" style="247" customWidth="1"/>
    <col min="13320" max="13320" width="10.5703125" style="247" customWidth="1"/>
    <col min="13321" max="13321" width="13.140625" style="247" customWidth="1"/>
    <col min="13322" max="13322" width="13.28515625" style="247" customWidth="1"/>
    <col min="13323" max="13323" width="13" style="247" customWidth="1"/>
    <col min="13324" max="13324" width="12" style="247" customWidth="1"/>
    <col min="13325" max="13325" width="10.85546875" style="247" customWidth="1"/>
    <col min="13326" max="13326" width="16" style="247" customWidth="1"/>
    <col min="13327" max="13330" width="7" style="247" customWidth="1"/>
    <col min="13331" max="13331" width="21.7109375" style="247" customWidth="1"/>
    <col min="13332" max="13332" width="0.5703125" style="247" customWidth="1"/>
    <col min="13333" max="13336" width="8.28515625" style="247" customWidth="1"/>
    <col min="13337" max="13337" width="14" style="247" customWidth="1"/>
    <col min="13338" max="13338" width="104.140625" style="247" customWidth="1"/>
    <col min="13339" max="13339" width="33.7109375" style="247" customWidth="1"/>
    <col min="13340" max="13340" width="34.85546875" style="247" customWidth="1"/>
    <col min="13341" max="13568" width="11.42578125" style="247"/>
    <col min="13569" max="13569" width="21.85546875" style="247" customWidth="1"/>
    <col min="13570" max="13570" width="14.85546875" style="247" customWidth="1"/>
    <col min="13571" max="13571" width="11.28515625" style="247" customWidth="1"/>
    <col min="13572" max="13572" width="13.140625" style="247" customWidth="1"/>
    <col min="13573" max="13573" width="6.5703125" style="247" customWidth="1"/>
    <col min="13574" max="13574" width="14.7109375" style="247" customWidth="1"/>
    <col min="13575" max="13575" width="16.5703125" style="247" customWidth="1"/>
    <col min="13576" max="13576" width="10.5703125" style="247" customWidth="1"/>
    <col min="13577" max="13577" width="13.140625" style="247" customWidth="1"/>
    <col min="13578" max="13578" width="13.28515625" style="247" customWidth="1"/>
    <col min="13579" max="13579" width="13" style="247" customWidth="1"/>
    <col min="13580" max="13580" width="12" style="247" customWidth="1"/>
    <col min="13581" max="13581" width="10.85546875" style="247" customWidth="1"/>
    <col min="13582" max="13582" width="16" style="247" customWidth="1"/>
    <col min="13583" max="13586" width="7" style="247" customWidth="1"/>
    <col min="13587" max="13587" width="21.7109375" style="247" customWidth="1"/>
    <col min="13588" max="13588" width="0.5703125" style="247" customWidth="1"/>
    <col min="13589" max="13592" width="8.28515625" style="247" customWidth="1"/>
    <col min="13593" max="13593" width="14" style="247" customWidth="1"/>
    <col min="13594" max="13594" width="104.140625" style="247" customWidth="1"/>
    <col min="13595" max="13595" width="33.7109375" style="247" customWidth="1"/>
    <col min="13596" max="13596" width="34.85546875" style="247" customWidth="1"/>
    <col min="13597" max="13824" width="11.42578125" style="247"/>
    <col min="13825" max="13825" width="21.85546875" style="247" customWidth="1"/>
    <col min="13826" max="13826" width="14.85546875" style="247" customWidth="1"/>
    <col min="13827" max="13827" width="11.28515625" style="247" customWidth="1"/>
    <col min="13828" max="13828" width="13.140625" style="247" customWidth="1"/>
    <col min="13829" max="13829" width="6.5703125" style="247" customWidth="1"/>
    <col min="13830" max="13830" width="14.7109375" style="247" customWidth="1"/>
    <col min="13831" max="13831" width="16.5703125" style="247" customWidth="1"/>
    <col min="13832" max="13832" width="10.5703125" style="247" customWidth="1"/>
    <col min="13833" max="13833" width="13.140625" style="247" customWidth="1"/>
    <col min="13834" max="13834" width="13.28515625" style="247" customWidth="1"/>
    <col min="13835" max="13835" width="13" style="247" customWidth="1"/>
    <col min="13836" max="13836" width="12" style="247" customWidth="1"/>
    <col min="13837" max="13837" width="10.85546875" style="247" customWidth="1"/>
    <col min="13838" max="13838" width="16" style="247" customWidth="1"/>
    <col min="13839" max="13842" width="7" style="247" customWidth="1"/>
    <col min="13843" max="13843" width="21.7109375" style="247" customWidth="1"/>
    <col min="13844" max="13844" width="0.5703125" style="247" customWidth="1"/>
    <col min="13845" max="13848" width="8.28515625" style="247" customWidth="1"/>
    <col min="13849" max="13849" width="14" style="247" customWidth="1"/>
    <col min="13850" max="13850" width="104.140625" style="247" customWidth="1"/>
    <col min="13851" max="13851" width="33.7109375" style="247" customWidth="1"/>
    <col min="13852" max="13852" width="34.85546875" style="247" customWidth="1"/>
    <col min="13853" max="14080" width="11.42578125" style="247"/>
    <col min="14081" max="14081" width="21.85546875" style="247" customWidth="1"/>
    <col min="14082" max="14082" width="14.85546875" style="247" customWidth="1"/>
    <col min="14083" max="14083" width="11.28515625" style="247" customWidth="1"/>
    <col min="14084" max="14084" width="13.140625" style="247" customWidth="1"/>
    <col min="14085" max="14085" width="6.5703125" style="247" customWidth="1"/>
    <col min="14086" max="14086" width="14.7109375" style="247" customWidth="1"/>
    <col min="14087" max="14087" width="16.5703125" style="247" customWidth="1"/>
    <col min="14088" max="14088" width="10.5703125" style="247" customWidth="1"/>
    <col min="14089" max="14089" width="13.140625" style="247" customWidth="1"/>
    <col min="14090" max="14090" width="13.28515625" style="247" customWidth="1"/>
    <col min="14091" max="14091" width="13" style="247" customWidth="1"/>
    <col min="14092" max="14092" width="12" style="247" customWidth="1"/>
    <col min="14093" max="14093" width="10.85546875" style="247" customWidth="1"/>
    <col min="14094" max="14094" width="16" style="247" customWidth="1"/>
    <col min="14095" max="14098" width="7" style="247" customWidth="1"/>
    <col min="14099" max="14099" width="21.7109375" style="247" customWidth="1"/>
    <col min="14100" max="14100" width="0.5703125" style="247" customWidth="1"/>
    <col min="14101" max="14104" width="8.28515625" style="247" customWidth="1"/>
    <col min="14105" max="14105" width="14" style="247" customWidth="1"/>
    <col min="14106" max="14106" width="104.140625" style="247" customWidth="1"/>
    <col min="14107" max="14107" width="33.7109375" style="247" customWidth="1"/>
    <col min="14108" max="14108" width="34.85546875" style="247" customWidth="1"/>
    <col min="14109" max="14336" width="11.42578125" style="247"/>
    <col min="14337" max="14337" width="21.85546875" style="247" customWidth="1"/>
    <col min="14338" max="14338" width="14.85546875" style="247" customWidth="1"/>
    <col min="14339" max="14339" width="11.28515625" style="247" customWidth="1"/>
    <col min="14340" max="14340" width="13.140625" style="247" customWidth="1"/>
    <col min="14341" max="14341" width="6.5703125" style="247" customWidth="1"/>
    <col min="14342" max="14342" width="14.7109375" style="247" customWidth="1"/>
    <col min="14343" max="14343" width="16.5703125" style="247" customWidth="1"/>
    <col min="14344" max="14344" width="10.5703125" style="247" customWidth="1"/>
    <col min="14345" max="14345" width="13.140625" style="247" customWidth="1"/>
    <col min="14346" max="14346" width="13.28515625" style="247" customWidth="1"/>
    <col min="14347" max="14347" width="13" style="247" customWidth="1"/>
    <col min="14348" max="14348" width="12" style="247" customWidth="1"/>
    <col min="14349" max="14349" width="10.85546875" style="247" customWidth="1"/>
    <col min="14350" max="14350" width="16" style="247" customWidth="1"/>
    <col min="14351" max="14354" width="7" style="247" customWidth="1"/>
    <col min="14355" max="14355" width="21.7109375" style="247" customWidth="1"/>
    <col min="14356" max="14356" width="0.5703125" style="247" customWidth="1"/>
    <col min="14357" max="14360" width="8.28515625" style="247" customWidth="1"/>
    <col min="14361" max="14361" width="14" style="247" customWidth="1"/>
    <col min="14362" max="14362" width="104.140625" style="247" customWidth="1"/>
    <col min="14363" max="14363" width="33.7109375" style="247" customWidth="1"/>
    <col min="14364" max="14364" width="34.85546875" style="247" customWidth="1"/>
    <col min="14365" max="14592" width="11.42578125" style="247"/>
    <col min="14593" max="14593" width="21.85546875" style="247" customWidth="1"/>
    <col min="14594" max="14594" width="14.85546875" style="247" customWidth="1"/>
    <col min="14595" max="14595" width="11.28515625" style="247" customWidth="1"/>
    <col min="14596" max="14596" width="13.140625" style="247" customWidth="1"/>
    <col min="14597" max="14597" width="6.5703125" style="247" customWidth="1"/>
    <col min="14598" max="14598" width="14.7109375" style="247" customWidth="1"/>
    <col min="14599" max="14599" width="16.5703125" style="247" customWidth="1"/>
    <col min="14600" max="14600" width="10.5703125" style="247" customWidth="1"/>
    <col min="14601" max="14601" width="13.140625" style="247" customWidth="1"/>
    <col min="14602" max="14602" width="13.28515625" style="247" customWidth="1"/>
    <col min="14603" max="14603" width="13" style="247" customWidth="1"/>
    <col min="14604" max="14604" width="12" style="247" customWidth="1"/>
    <col min="14605" max="14605" width="10.85546875" style="247" customWidth="1"/>
    <col min="14606" max="14606" width="16" style="247" customWidth="1"/>
    <col min="14607" max="14610" width="7" style="247" customWidth="1"/>
    <col min="14611" max="14611" width="21.7109375" style="247" customWidth="1"/>
    <col min="14612" max="14612" width="0.5703125" style="247" customWidth="1"/>
    <col min="14613" max="14616" width="8.28515625" style="247" customWidth="1"/>
    <col min="14617" max="14617" width="14" style="247" customWidth="1"/>
    <col min="14618" max="14618" width="104.140625" style="247" customWidth="1"/>
    <col min="14619" max="14619" width="33.7109375" style="247" customWidth="1"/>
    <col min="14620" max="14620" width="34.85546875" style="247" customWidth="1"/>
    <col min="14621" max="14848" width="11.42578125" style="247"/>
    <col min="14849" max="14849" width="21.85546875" style="247" customWidth="1"/>
    <col min="14850" max="14850" width="14.85546875" style="247" customWidth="1"/>
    <col min="14851" max="14851" width="11.28515625" style="247" customWidth="1"/>
    <col min="14852" max="14852" width="13.140625" style="247" customWidth="1"/>
    <col min="14853" max="14853" width="6.5703125" style="247" customWidth="1"/>
    <col min="14854" max="14854" width="14.7109375" style="247" customWidth="1"/>
    <col min="14855" max="14855" width="16.5703125" style="247" customWidth="1"/>
    <col min="14856" max="14856" width="10.5703125" style="247" customWidth="1"/>
    <col min="14857" max="14857" width="13.140625" style="247" customWidth="1"/>
    <col min="14858" max="14858" width="13.28515625" style="247" customWidth="1"/>
    <col min="14859" max="14859" width="13" style="247" customWidth="1"/>
    <col min="14860" max="14860" width="12" style="247" customWidth="1"/>
    <col min="14861" max="14861" width="10.85546875" style="247" customWidth="1"/>
    <col min="14862" max="14862" width="16" style="247" customWidth="1"/>
    <col min="14863" max="14866" width="7" style="247" customWidth="1"/>
    <col min="14867" max="14867" width="21.7109375" style="247" customWidth="1"/>
    <col min="14868" max="14868" width="0.5703125" style="247" customWidth="1"/>
    <col min="14869" max="14872" width="8.28515625" style="247" customWidth="1"/>
    <col min="14873" max="14873" width="14" style="247" customWidth="1"/>
    <col min="14874" max="14874" width="104.140625" style="247" customWidth="1"/>
    <col min="14875" max="14875" width="33.7109375" style="247" customWidth="1"/>
    <col min="14876" max="14876" width="34.85546875" style="247" customWidth="1"/>
    <col min="14877" max="15104" width="11.42578125" style="247"/>
    <col min="15105" max="15105" width="21.85546875" style="247" customWidth="1"/>
    <col min="15106" max="15106" width="14.85546875" style="247" customWidth="1"/>
    <col min="15107" max="15107" width="11.28515625" style="247" customWidth="1"/>
    <col min="15108" max="15108" width="13.140625" style="247" customWidth="1"/>
    <col min="15109" max="15109" width="6.5703125" style="247" customWidth="1"/>
    <col min="15110" max="15110" width="14.7109375" style="247" customWidth="1"/>
    <col min="15111" max="15111" width="16.5703125" style="247" customWidth="1"/>
    <col min="15112" max="15112" width="10.5703125" style="247" customWidth="1"/>
    <col min="15113" max="15113" width="13.140625" style="247" customWidth="1"/>
    <col min="15114" max="15114" width="13.28515625" style="247" customWidth="1"/>
    <col min="15115" max="15115" width="13" style="247" customWidth="1"/>
    <col min="15116" max="15116" width="12" style="247" customWidth="1"/>
    <col min="15117" max="15117" width="10.85546875" style="247" customWidth="1"/>
    <col min="15118" max="15118" width="16" style="247" customWidth="1"/>
    <col min="15119" max="15122" width="7" style="247" customWidth="1"/>
    <col min="15123" max="15123" width="21.7109375" style="247" customWidth="1"/>
    <col min="15124" max="15124" width="0.5703125" style="247" customWidth="1"/>
    <col min="15125" max="15128" width="8.28515625" style="247" customWidth="1"/>
    <col min="15129" max="15129" width="14" style="247" customWidth="1"/>
    <col min="15130" max="15130" width="104.140625" style="247" customWidth="1"/>
    <col min="15131" max="15131" width="33.7109375" style="247" customWidth="1"/>
    <col min="15132" max="15132" width="34.85546875" style="247" customWidth="1"/>
    <col min="15133" max="15360" width="11.42578125" style="247"/>
    <col min="15361" max="15361" width="21.85546875" style="247" customWidth="1"/>
    <col min="15362" max="15362" width="14.85546875" style="247" customWidth="1"/>
    <col min="15363" max="15363" width="11.28515625" style="247" customWidth="1"/>
    <col min="15364" max="15364" width="13.140625" style="247" customWidth="1"/>
    <col min="15365" max="15365" width="6.5703125" style="247" customWidth="1"/>
    <col min="15366" max="15366" width="14.7109375" style="247" customWidth="1"/>
    <col min="15367" max="15367" width="16.5703125" style="247" customWidth="1"/>
    <col min="15368" max="15368" width="10.5703125" style="247" customWidth="1"/>
    <col min="15369" max="15369" width="13.140625" style="247" customWidth="1"/>
    <col min="15370" max="15370" width="13.28515625" style="247" customWidth="1"/>
    <col min="15371" max="15371" width="13" style="247" customWidth="1"/>
    <col min="15372" max="15372" width="12" style="247" customWidth="1"/>
    <col min="15373" max="15373" width="10.85546875" style="247" customWidth="1"/>
    <col min="15374" max="15374" width="16" style="247" customWidth="1"/>
    <col min="15375" max="15378" width="7" style="247" customWidth="1"/>
    <col min="15379" max="15379" width="21.7109375" style="247" customWidth="1"/>
    <col min="15380" max="15380" width="0.5703125" style="247" customWidth="1"/>
    <col min="15381" max="15384" width="8.28515625" style="247" customWidth="1"/>
    <col min="15385" max="15385" width="14" style="247" customWidth="1"/>
    <col min="15386" max="15386" width="104.140625" style="247" customWidth="1"/>
    <col min="15387" max="15387" width="33.7109375" style="247" customWidth="1"/>
    <col min="15388" max="15388" width="34.85546875" style="247" customWidth="1"/>
    <col min="15389" max="15616" width="11.42578125" style="247"/>
    <col min="15617" max="15617" width="21.85546875" style="247" customWidth="1"/>
    <col min="15618" max="15618" width="14.85546875" style="247" customWidth="1"/>
    <col min="15619" max="15619" width="11.28515625" style="247" customWidth="1"/>
    <col min="15620" max="15620" width="13.140625" style="247" customWidth="1"/>
    <col min="15621" max="15621" width="6.5703125" style="247" customWidth="1"/>
    <col min="15622" max="15622" width="14.7109375" style="247" customWidth="1"/>
    <col min="15623" max="15623" width="16.5703125" style="247" customWidth="1"/>
    <col min="15624" max="15624" width="10.5703125" style="247" customWidth="1"/>
    <col min="15625" max="15625" width="13.140625" style="247" customWidth="1"/>
    <col min="15626" max="15626" width="13.28515625" style="247" customWidth="1"/>
    <col min="15627" max="15627" width="13" style="247" customWidth="1"/>
    <col min="15628" max="15628" width="12" style="247" customWidth="1"/>
    <col min="15629" max="15629" width="10.85546875" style="247" customWidth="1"/>
    <col min="15630" max="15630" width="16" style="247" customWidth="1"/>
    <col min="15631" max="15634" width="7" style="247" customWidth="1"/>
    <col min="15635" max="15635" width="21.7109375" style="247" customWidth="1"/>
    <col min="15636" max="15636" width="0.5703125" style="247" customWidth="1"/>
    <col min="15637" max="15640" width="8.28515625" style="247" customWidth="1"/>
    <col min="15641" max="15641" width="14" style="247" customWidth="1"/>
    <col min="15642" max="15642" width="104.140625" style="247" customWidth="1"/>
    <col min="15643" max="15643" width="33.7109375" style="247" customWidth="1"/>
    <col min="15644" max="15644" width="34.85546875" style="247" customWidth="1"/>
    <col min="15645" max="15872" width="11.42578125" style="247"/>
    <col min="15873" max="15873" width="21.85546875" style="247" customWidth="1"/>
    <col min="15874" max="15874" width="14.85546875" style="247" customWidth="1"/>
    <col min="15875" max="15875" width="11.28515625" style="247" customWidth="1"/>
    <col min="15876" max="15876" width="13.140625" style="247" customWidth="1"/>
    <col min="15877" max="15877" width="6.5703125" style="247" customWidth="1"/>
    <col min="15878" max="15878" width="14.7109375" style="247" customWidth="1"/>
    <col min="15879" max="15879" width="16.5703125" style="247" customWidth="1"/>
    <col min="15880" max="15880" width="10.5703125" style="247" customWidth="1"/>
    <col min="15881" max="15881" width="13.140625" style="247" customWidth="1"/>
    <col min="15882" max="15882" width="13.28515625" style="247" customWidth="1"/>
    <col min="15883" max="15883" width="13" style="247" customWidth="1"/>
    <col min="15884" max="15884" width="12" style="247" customWidth="1"/>
    <col min="15885" max="15885" width="10.85546875" style="247" customWidth="1"/>
    <col min="15886" max="15886" width="16" style="247" customWidth="1"/>
    <col min="15887" max="15890" width="7" style="247" customWidth="1"/>
    <col min="15891" max="15891" width="21.7109375" style="247" customWidth="1"/>
    <col min="15892" max="15892" width="0.5703125" style="247" customWidth="1"/>
    <col min="15893" max="15896" width="8.28515625" style="247" customWidth="1"/>
    <col min="15897" max="15897" width="14" style="247" customWidth="1"/>
    <col min="15898" max="15898" width="104.140625" style="247" customWidth="1"/>
    <col min="15899" max="15899" width="33.7109375" style="247" customWidth="1"/>
    <col min="15900" max="15900" width="34.85546875" style="247" customWidth="1"/>
    <col min="15901" max="16128" width="11.42578125" style="247"/>
    <col min="16129" max="16129" width="21.85546875" style="247" customWidth="1"/>
    <col min="16130" max="16130" width="14.85546875" style="247" customWidth="1"/>
    <col min="16131" max="16131" width="11.28515625" style="247" customWidth="1"/>
    <col min="16132" max="16132" width="13.140625" style="247" customWidth="1"/>
    <col min="16133" max="16133" width="6.5703125" style="247" customWidth="1"/>
    <col min="16134" max="16134" width="14.7109375" style="247" customWidth="1"/>
    <col min="16135" max="16135" width="16.5703125" style="247" customWidth="1"/>
    <col min="16136" max="16136" width="10.5703125" style="247" customWidth="1"/>
    <col min="16137" max="16137" width="13.140625" style="247" customWidth="1"/>
    <col min="16138" max="16138" width="13.28515625" style="247" customWidth="1"/>
    <col min="16139" max="16139" width="13" style="247" customWidth="1"/>
    <col min="16140" max="16140" width="12" style="247" customWidth="1"/>
    <col min="16141" max="16141" width="10.85546875" style="247" customWidth="1"/>
    <col min="16142" max="16142" width="16" style="247" customWidth="1"/>
    <col min="16143" max="16146" width="7" style="247" customWidth="1"/>
    <col min="16147" max="16147" width="21.7109375" style="247" customWidth="1"/>
    <col min="16148" max="16148" width="0.5703125" style="247" customWidth="1"/>
    <col min="16149" max="16152" width="8.28515625" style="247" customWidth="1"/>
    <col min="16153" max="16153" width="14" style="247" customWidth="1"/>
    <col min="16154" max="16154" width="104.140625" style="247" customWidth="1"/>
    <col min="16155" max="16155" width="33.7109375" style="247" customWidth="1"/>
    <col min="16156" max="16156" width="34.85546875" style="247" customWidth="1"/>
    <col min="16157" max="16384" width="11.42578125" style="247"/>
  </cols>
  <sheetData>
    <row r="1" spans="1:28" s="240" customFormat="1" ht="22.5" customHeight="1" thickBot="1" x14ac:dyDescent="0.3"/>
    <row r="2" spans="1:28" ht="26.25" customHeight="1" x14ac:dyDescent="0.25">
      <c r="A2" s="241"/>
      <c r="B2" s="242" t="s">
        <v>0</v>
      </c>
      <c r="C2" s="243"/>
      <c r="D2" s="243"/>
      <c r="E2" s="243"/>
      <c r="F2" s="244"/>
      <c r="G2" s="243"/>
      <c r="H2" s="243"/>
      <c r="I2" s="243"/>
      <c r="J2" s="243"/>
      <c r="K2" s="243"/>
      <c r="L2" s="243"/>
      <c r="M2" s="243"/>
      <c r="N2" s="243"/>
      <c r="O2" s="243"/>
      <c r="P2" s="243"/>
      <c r="Q2" s="243"/>
      <c r="R2" s="243"/>
      <c r="S2" s="243"/>
      <c r="T2" s="243"/>
      <c r="U2" s="243"/>
      <c r="V2" s="243"/>
      <c r="W2" s="243"/>
      <c r="X2" s="243"/>
      <c r="Y2" s="243"/>
      <c r="Z2" s="243"/>
      <c r="AA2" s="245"/>
      <c r="AB2" s="246" t="s">
        <v>1</v>
      </c>
    </row>
    <row r="3" spans="1:28" ht="26.25" customHeight="1" x14ac:dyDescent="0.25">
      <c r="A3" s="248"/>
      <c r="B3" s="159" t="s">
        <v>2</v>
      </c>
      <c r="C3" s="160"/>
      <c r="D3" s="160"/>
      <c r="E3" s="160"/>
      <c r="F3" s="249"/>
      <c r="G3" s="160"/>
      <c r="H3" s="160"/>
      <c r="I3" s="160"/>
      <c r="J3" s="160"/>
      <c r="K3" s="160"/>
      <c r="L3" s="160"/>
      <c r="M3" s="160"/>
      <c r="N3" s="160"/>
      <c r="O3" s="160"/>
      <c r="P3" s="160"/>
      <c r="Q3" s="160"/>
      <c r="R3" s="160"/>
      <c r="S3" s="160"/>
      <c r="T3" s="160"/>
      <c r="U3" s="160"/>
      <c r="V3" s="160"/>
      <c r="W3" s="160"/>
      <c r="X3" s="160"/>
      <c r="Y3" s="160"/>
      <c r="Z3" s="160"/>
      <c r="AA3" s="161"/>
      <c r="AB3" s="250" t="s">
        <v>3</v>
      </c>
    </row>
    <row r="4" spans="1:28" ht="26.25" customHeight="1" x14ac:dyDescent="0.25">
      <c r="A4" s="248"/>
      <c r="B4" s="159" t="s">
        <v>4</v>
      </c>
      <c r="C4" s="160"/>
      <c r="D4" s="160"/>
      <c r="E4" s="160"/>
      <c r="F4" s="249"/>
      <c r="G4" s="160"/>
      <c r="H4" s="160"/>
      <c r="I4" s="160"/>
      <c r="J4" s="160"/>
      <c r="K4" s="160"/>
      <c r="L4" s="160"/>
      <c r="M4" s="160"/>
      <c r="N4" s="160"/>
      <c r="O4" s="160"/>
      <c r="P4" s="160"/>
      <c r="Q4" s="160"/>
      <c r="R4" s="160"/>
      <c r="S4" s="160"/>
      <c r="T4" s="160"/>
      <c r="U4" s="160"/>
      <c r="V4" s="160"/>
      <c r="W4" s="160"/>
      <c r="X4" s="160"/>
      <c r="Y4" s="160"/>
      <c r="Z4" s="160"/>
      <c r="AA4" s="161"/>
      <c r="AB4" s="251" t="s">
        <v>5</v>
      </c>
    </row>
    <row r="5" spans="1:28" ht="22.5" customHeight="1" thickBot="1" x14ac:dyDescent="0.3">
      <c r="A5" s="252"/>
      <c r="B5" s="162"/>
      <c r="C5" s="163"/>
      <c r="D5" s="163"/>
      <c r="E5" s="163"/>
      <c r="F5" s="253"/>
      <c r="G5" s="163"/>
      <c r="H5" s="163"/>
      <c r="I5" s="163"/>
      <c r="J5" s="163"/>
      <c r="K5" s="163"/>
      <c r="L5" s="163"/>
      <c r="M5" s="163"/>
      <c r="N5" s="163"/>
      <c r="O5" s="163"/>
      <c r="P5" s="163"/>
      <c r="Q5" s="163"/>
      <c r="R5" s="163"/>
      <c r="S5" s="163"/>
      <c r="T5" s="163"/>
      <c r="U5" s="163"/>
      <c r="V5" s="163"/>
      <c r="W5" s="163"/>
      <c r="X5" s="163"/>
      <c r="Y5" s="163"/>
      <c r="Z5" s="163"/>
      <c r="AA5" s="164"/>
      <c r="AB5" s="254" t="s">
        <v>6</v>
      </c>
    </row>
    <row r="6" spans="1:28" ht="5.25" customHeight="1" thickBot="1" x14ac:dyDescent="0.3">
      <c r="A6" s="255"/>
      <c r="B6" s="256"/>
      <c r="C6" s="256"/>
      <c r="D6" s="256"/>
      <c r="E6" s="256"/>
      <c r="F6" s="257"/>
      <c r="G6" s="256"/>
      <c r="H6" s="256"/>
      <c r="I6" s="256"/>
      <c r="J6" s="256"/>
      <c r="K6" s="256"/>
      <c r="L6" s="256"/>
      <c r="M6" s="256"/>
      <c r="N6" s="256"/>
      <c r="O6" s="256"/>
      <c r="P6" s="256"/>
      <c r="Q6" s="256"/>
      <c r="R6" s="256"/>
      <c r="S6" s="256"/>
      <c r="T6" s="256"/>
      <c r="U6" s="256"/>
      <c r="V6" s="256"/>
      <c r="W6" s="256"/>
      <c r="X6" s="256"/>
      <c r="Y6" s="256"/>
      <c r="Z6" s="256"/>
      <c r="AA6" s="256"/>
      <c r="AB6" s="258"/>
    </row>
    <row r="7" spans="1:28" ht="27.6" customHeight="1" x14ac:dyDescent="0.25">
      <c r="A7" s="7" t="s">
        <v>7</v>
      </c>
      <c r="B7" s="135" t="s">
        <v>306</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6"/>
    </row>
    <row r="8" spans="1:28" ht="27.6" customHeight="1" x14ac:dyDescent="0.25">
      <c r="A8" s="8" t="s">
        <v>9</v>
      </c>
      <c r="B8" s="137" t="s">
        <v>307</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8"/>
    </row>
    <row r="9" spans="1:28" ht="27.6" customHeight="1" x14ac:dyDescent="0.25">
      <c r="A9" s="8" t="s">
        <v>11</v>
      </c>
      <c r="B9" s="139" t="s">
        <v>308</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1"/>
    </row>
    <row r="10" spans="1:28" ht="22.5" customHeight="1" x14ac:dyDescent="0.25">
      <c r="A10" s="143" t="s">
        <v>13</v>
      </c>
      <c r="B10" s="143"/>
      <c r="C10" s="143"/>
      <c r="D10" s="144"/>
      <c r="E10" s="144"/>
      <c r="F10" s="140"/>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ht="22.5" customHeight="1" x14ac:dyDescent="0.25">
      <c r="A11" s="142" t="s">
        <v>14</v>
      </c>
      <c r="B11" s="9" t="s">
        <v>15</v>
      </c>
      <c r="C11" s="259"/>
      <c r="D11" s="260">
        <v>43850</v>
      </c>
      <c r="E11" s="147"/>
      <c r="F11" s="147"/>
      <c r="G11" s="147"/>
      <c r="H11" s="147"/>
      <c r="I11" s="261"/>
      <c r="J11" s="147"/>
      <c r="K11" s="147"/>
      <c r="L11" s="147"/>
      <c r="M11" s="147"/>
      <c r="N11" s="147"/>
      <c r="O11" s="147"/>
      <c r="P11" s="147"/>
      <c r="Q11" s="147"/>
      <c r="R11" s="147"/>
      <c r="S11" s="147"/>
      <c r="T11" s="147"/>
      <c r="U11" s="147"/>
      <c r="V11" s="147"/>
      <c r="W11" s="147"/>
      <c r="X11" s="147"/>
      <c r="Y11" s="147"/>
      <c r="Z11" s="147"/>
      <c r="AA11" s="147"/>
      <c r="AB11" s="148"/>
    </row>
    <row r="12" spans="1:28" ht="22.5" customHeight="1" x14ac:dyDescent="0.25">
      <c r="A12" s="142"/>
      <c r="B12" s="9" t="s">
        <v>16</v>
      </c>
      <c r="C12" s="259" t="s">
        <v>17</v>
      </c>
      <c r="D12" s="260" t="s">
        <v>309</v>
      </c>
      <c r="E12" s="147"/>
      <c r="F12" s="147"/>
      <c r="G12" s="147"/>
      <c r="H12" s="147"/>
      <c r="I12" s="261"/>
      <c r="J12" s="147"/>
      <c r="K12" s="147"/>
      <c r="L12" s="147"/>
      <c r="M12" s="147"/>
      <c r="N12" s="147"/>
      <c r="O12" s="147"/>
      <c r="P12" s="147"/>
      <c r="Q12" s="147"/>
      <c r="R12" s="147"/>
      <c r="S12" s="147"/>
      <c r="T12" s="147"/>
      <c r="U12" s="147"/>
      <c r="V12" s="147"/>
      <c r="W12" s="147"/>
      <c r="X12" s="147"/>
      <c r="Y12" s="147"/>
      <c r="Z12" s="147"/>
      <c r="AA12" s="147"/>
      <c r="AB12" s="148"/>
    </row>
    <row r="13" spans="1:28" ht="22.5" customHeight="1" x14ac:dyDescent="0.25">
      <c r="A13" s="142"/>
      <c r="B13" s="9" t="s">
        <v>18</v>
      </c>
      <c r="C13" s="259" t="s">
        <v>17</v>
      </c>
      <c r="D13" s="260">
        <v>44208</v>
      </c>
      <c r="E13" s="147"/>
      <c r="F13" s="147"/>
      <c r="G13" s="147"/>
      <c r="H13" s="147"/>
      <c r="I13" s="261"/>
      <c r="J13" s="147"/>
      <c r="K13" s="147"/>
      <c r="L13" s="147"/>
      <c r="M13" s="147"/>
      <c r="N13" s="147"/>
      <c r="O13" s="147"/>
      <c r="P13" s="147"/>
      <c r="Q13" s="147"/>
      <c r="R13" s="147"/>
      <c r="S13" s="147"/>
      <c r="T13" s="147"/>
      <c r="U13" s="147"/>
      <c r="V13" s="147"/>
      <c r="W13" s="147"/>
      <c r="X13" s="147"/>
      <c r="Y13" s="147"/>
      <c r="Z13" s="147"/>
      <c r="AA13" s="147"/>
      <c r="AB13" s="148"/>
    </row>
    <row r="14" spans="1:28" ht="28.15" customHeight="1" thickBot="1" x14ac:dyDescent="0.3">
      <c r="A14" s="11" t="s">
        <v>19</v>
      </c>
      <c r="B14" s="128" t="s">
        <v>310</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5.25" customHeight="1" thickBot="1" x14ac:dyDescent="0.3">
      <c r="A15" s="262"/>
      <c r="B15" s="262"/>
      <c r="C15" s="263"/>
      <c r="D15" s="263"/>
      <c r="E15" s="262"/>
      <c r="F15" s="263"/>
      <c r="G15" s="262"/>
      <c r="H15" s="262"/>
      <c r="I15" s="263"/>
      <c r="J15" s="262"/>
      <c r="K15" s="262"/>
      <c r="L15" s="262"/>
      <c r="M15" s="262"/>
      <c r="N15" s="263"/>
      <c r="O15" s="262"/>
      <c r="P15" s="262"/>
      <c r="Q15" s="262"/>
      <c r="R15" s="262"/>
      <c r="S15" s="264"/>
      <c r="U15" s="265"/>
      <c r="V15" s="265"/>
      <c r="W15" s="265"/>
      <c r="X15" s="266"/>
      <c r="Y15" s="267"/>
      <c r="Z15" s="263"/>
    </row>
    <row r="16" spans="1:28" s="278" customFormat="1" ht="31.9" customHeight="1" thickBot="1" x14ac:dyDescent="0.3">
      <c r="A16" s="168" t="s">
        <v>20</v>
      </c>
      <c r="B16" s="168" t="s">
        <v>21</v>
      </c>
      <c r="C16" s="168" t="s">
        <v>22</v>
      </c>
      <c r="D16" s="168" t="s">
        <v>23</v>
      </c>
      <c r="E16" s="168" t="s">
        <v>24</v>
      </c>
      <c r="F16" s="168" t="s">
        <v>25</v>
      </c>
      <c r="G16" s="168" t="s">
        <v>26</v>
      </c>
      <c r="H16" s="268" t="s">
        <v>27</v>
      </c>
      <c r="I16" s="268" t="s">
        <v>28</v>
      </c>
      <c r="J16" s="168" t="s">
        <v>29</v>
      </c>
      <c r="K16" s="168" t="s">
        <v>30</v>
      </c>
      <c r="L16" s="168" t="s">
        <v>31</v>
      </c>
      <c r="M16" s="168" t="s">
        <v>32</v>
      </c>
      <c r="N16" s="269" t="s">
        <v>33</v>
      </c>
      <c r="O16" s="270" t="s">
        <v>34</v>
      </c>
      <c r="P16" s="271"/>
      <c r="Q16" s="271"/>
      <c r="R16" s="271"/>
      <c r="S16" s="272"/>
      <c r="T16" s="273"/>
      <c r="U16" s="274" t="s">
        <v>35</v>
      </c>
      <c r="V16" s="275"/>
      <c r="W16" s="275"/>
      <c r="X16" s="275"/>
      <c r="Y16" s="276"/>
      <c r="Z16" s="277" t="s">
        <v>36</v>
      </c>
      <c r="AA16" s="168" t="s">
        <v>37</v>
      </c>
      <c r="AB16" s="169" t="s">
        <v>38</v>
      </c>
    </row>
    <row r="17" spans="1:28" s="278" customFormat="1" ht="43.9" customHeight="1" thickBot="1" x14ac:dyDescent="0.3">
      <c r="A17" s="279"/>
      <c r="B17" s="279"/>
      <c r="C17" s="279"/>
      <c r="D17" s="279"/>
      <c r="E17" s="279"/>
      <c r="F17" s="279"/>
      <c r="G17" s="279"/>
      <c r="H17" s="280"/>
      <c r="I17" s="280"/>
      <c r="J17" s="279"/>
      <c r="K17" s="279"/>
      <c r="L17" s="279"/>
      <c r="M17" s="279"/>
      <c r="N17" s="281"/>
      <c r="O17" s="282" t="s">
        <v>39</v>
      </c>
      <c r="P17" s="283" t="s">
        <v>40</v>
      </c>
      <c r="Q17" s="283" t="s">
        <v>41</v>
      </c>
      <c r="R17" s="284" t="s">
        <v>42</v>
      </c>
      <c r="S17" s="285" t="s">
        <v>43</v>
      </c>
      <c r="T17" s="286"/>
      <c r="U17" s="287" t="s">
        <v>39</v>
      </c>
      <c r="V17" s="288" t="s">
        <v>40</v>
      </c>
      <c r="W17" s="288" t="s">
        <v>41</v>
      </c>
      <c r="X17" s="288" t="s">
        <v>42</v>
      </c>
      <c r="Y17" s="289" t="s">
        <v>44</v>
      </c>
      <c r="Z17" s="290"/>
      <c r="AA17" s="279"/>
      <c r="AB17" s="291"/>
    </row>
    <row r="18" spans="1:28" s="306" customFormat="1" ht="409.6" customHeight="1" x14ac:dyDescent="0.25">
      <c r="A18" s="292" t="s">
        <v>311</v>
      </c>
      <c r="B18" s="293" t="s">
        <v>312</v>
      </c>
      <c r="C18" s="293" t="s">
        <v>313</v>
      </c>
      <c r="D18" s="293" t="s">
        <v>314</v>
      </c>
      <c r="E18" s="123">
        <v>1</v>
      </c>
      <c r="F18" s="123" t="s">
        <v>315</v>
      </c>
      <c r="G18" s="123" t="s">
        <v>316</v>
      </c>
      <c r="H18" s="123" t="s">
        <v>104</v>
      </c>
      <c r="I18" s="123" t="s">
        <v>317</v>
      </c>
      <c r="J18" s="123" t="s">
        <v>318</v>
      </c>
      <c r="K18" s="123" t="s">
        <v>187</v>
      </c>
      <c r="L18" s="294">
        <v>1</v>
      </c>
      <c r="M18" s="123" t="s">
        <v>319</v>
      </c>
      <c r="N18" s="295" t="s">
        <v>320</v>
      </c>
      <c r="O18" s="296">
        <v>0.25</v>
      </c>
      <c r="P18" s="297">
        <v>0.25</v>
      </c>
      <c r="Q18" s="297">
        <v>0.25</v>
      </c>
      <c r="R18" s="297">
        <v>0.25</v>
      </c>
      <c r="S18" s="298">
        <f>SUM(O18:R18)</f>
        <v>1</v>
      </c>
      <c r="T18" s="299" t="s">
        <v>321</v>
      </c>
      <c r="U18" s="300">
        <f>+(5*100%)/12</f>
        <v>0.41666666666666669</v>
      </c>
      <c r="V18" s="301">
        <f>+(4*100%)/12</f>
        <v>0.33333333333333331</v>
      </c>
      <c r="W18" s="301">
        <f>+(3*100%)/12</f>
        <v>0.25</v>
      </c>
      <c r="X18" s="302">
        <f>+(1*100%)/12</f>
        <v>8.3333333333333329E-2</v>
      </c>
      <c r="Y18" s="275">
        <f>SUM(U18:X18)</f>
        <v>1.0833333333333333</v>
      </c>
      <c r="Z18" s="303" t="s">
        <v>322</v>
      </c>
      <c r="AA18" s="304" t="s">
        <v>323</v>
      </c>
      <c r="AB18" s="305" t="s">
        <v>323</v>
      </c>
    </row>
    <row r="19" spans="1:28" s="306" customFormat="1" ht="409.6" customHeight="1" x14ac:dyDescent="0.25">
      <c r="A19" s="122"/>
      <c r="B19" s="307"/>
      <c r="C19" s="307"/>
      <c r="D19" s="307"/>
      <c r="E19" s="100"/>
      <c r="F19" s="100"/>
      <c r="G19" s="100"/>
      <c r="H19" s="100"/>
      <c r="I19" s="100"/>
      <c r="J19" s="100"/>
      <c r="K19" s="100"/>
      <c r="L19" s="308"/>
      <c r="M19" s="100"/>
      <c r="N19" s="309"/>
      <c r="O19" s="310"/>
      <c r="P19" s="311"/>
      <c r="Q19" s="311"/>
      <c r="R19" s="311"/>
      <c r="S19" s="312"/>
      <c r="T19" s="313"/>
      <c r="U19" s="314"/>
      <c r="V19" s="315"/>
      <c r="W19" s="315"/>
      <c r="X19" s="316"/>
      <c r="Y19" s="317"/>
      <c r="Z19" s="318"/>
      <c r="AA19" s="319"/>
      <c r="AB19" s="320"/>
    </row>
    <row r="20" spans="1:28" s="306" customFormat="1" ht="409.6" customHeight="1" x14ac:dyDescent="0.25">
      <c r="A20" s="122"/>
      <c r="B20" s="307"/>
      <c r="C20" s="307"/>
      <c r="D20" s="307"/>
      <c r="E20" s="100"/>
      <c r="F20" s="100"/>
      <c r="G20" s="100"/>
      <c r="H20" s="100"/>
      <c r="I20" s="100"/>
      <c r="J20" s="100"/>
      <c r="K20" s="100"/>
      <c r="L20" s="308"/>
      <c r="M20" s="100"/>
      <c r="N20" s="309"/>
      <c r="O20" s="310"/>
      <c r="P20" s="311"/>
      <c r="Q20" s="311"/>
      <c r="R20" s="311"/>
      <c r="S20" s="312"/>
      <c r="T20" s="313"/>
      <c r="U20" s="314"/>
      <c r="V20" s="315"/>
      <c r="W20" s="315"/>
      <c r="X20" s="316"/>
      <c r="Y20" s="317"/>
      <c r="Z20" s="318"/>
      <c r="AA20" s="319"/>
      <c r="AB20" s="320"/>
    </row>
    <row r="21" spans="1:28" s="306" customFormat="1" ht="31.5" customHeight="1" x14ac:dyDescent="0.25">
      <c r="A21" s="122"/>
      <c r="B21" s="307"/>
      <c r="C21" s="307"/>
      <c r="D21" s="307"/>
      <c r="E21" s="101"/>
      <c r="F21" s="101"/>
      <c r="G21" s="101"/>
      <c r="H21" s="101"/>
      <c r="I21" s="101"/>
      <c r="J21" s="101"/>
      <c r="K21" s="101"/>
      <c r="L21" s="321"/>
      <c r="M21" s="101"/>
      <c r="N21" s="322"/>
      <c r="O21" s="323"/>
      <c r="P21" s="324"/>
      <c r="Q21" s="324"/>
      <c r="R21" s="324"/>
      <c r="S21" s="325"/>
      <c r="T21" s="326"/>
      <c r="U21" s="327"/>
      <c r="V21" s="328"/>
      <c r="W21" s="328"/>
      <c r="X21" s="329"/>
      <c r="Y21" s="330"/>
      <c r="Z21" s="331"/>
      <c r="AA21" s="332"/>
      <c r="AB21" s="333"/>
    </row>
    <row r="22" spans="1:28" s="306" customFormat="1" ht="409.5" x14ac:dyDescent="0.25">
      <c r="A22" s="124"/>
      <c r="B22" s="334"/>
      <c r="C22" s="334"/>
      <c r="D22" s="334"/>
      <c r="E22" s="99">
        <v>2</v>
      </c>
      <c r="F22" s="99" t="s">
        <v>324</v>
      </c>
      <c r="G22" s="99" t="s">
        <v>325</v>
      </c>
      <c r="H22" s="99" t="s">
        <v>104</v>
      </c>
      <c r="I22" s="99" t="s">
        <v>326</v>
      </c>
      <c r="J22" s="99" t="s">
        <v>327</v>
      </c>
      <c r="K22" s="99" t="s">
        <v>187</v>
      </c>
      <c r="L22" s="335">
        <v>1</v>
      </c>
      <c r="M22" s="99" t="s">
        <v>328</v>
      </c>
      <c r="N22" s="336" t="s">
        <v>320</v>
      </c>
      <c r="O22" s="337">
        <v>0.25</v>
      </c>
      <c r="P22" s="338">
        <v>0.25</v>
      </c>
      <c r="Q22" s="338">
        <v>0.25</v>
      </c>
      <c r="R22" s="338">
        <v>0.25</v>
      </c>
      <c r="S22" s="339">
        <f>SUM(O22:R22)</f>
        <v>1</v>
      </c>
      <c r="T22" s="340" t="s">
        <v>329</v>
      </c>
      <c r="U22" s="341">
        <v>0.25</v>
      </c>
      <c r="V22" s="342">
        <v>0.25</v>
      </c>
      <c r="W22" s="342">
        <v>0.25</v>
      </c>
      <c r="X22" s="343">
        <v>0.25</v>
      </c>
      <c r="Y22" s="344">
        <f>SUM(U22:X22)</f>
        <v>1</v>
      </c>
      <c r="Z22" s="345" t="s">
        <v>330</v>
      </c>
      <c r="AA22" s="346"/>
      <c r="AB22" s="347"/>
    </row>
    <row r="23" spans="1:28" s="306" customFormat="1" ht="409.5" customHeight="1" x14ac:dyDescent="0.25">
      <c r="A23" s="124"/>
      <c r="B23" s="334"/>
      <c r="C23" s="334"/>
      <c r="D23" s="334"/>
      <c r="E23" s="100"/>
      <c r="F23" s="100"/>
      <c r="G23" s="100"/>
      <c r="H23" s="100"/>
      <c r="I23" s="100"/>
      <c r="J23" s="100"/>
      <c r="K23" s="100"/>
      <c r="L23" s="308"/>
      <c r="M23" s="100"/>
      <c r="N23" s="309"/>
      <c r="O23" s="310"/>
      <c r="P23" s="311"/>
      <c r="Q23" s="311"/>
      <c r="R23" s="311"/>
      <c r="S23" s="312"/>
      <c r="T23" s="340"/>
      <c r="U23" s="314"/>
      <c r="V23" s="315"/>
      <c r="W23" s="315"/>
      <c r="X23" s="316"/>
      <c r="Y23" s="317"/>
      <c r="Z23" s="318"/>
      <c r="AA23" s="319"/>
      <c r="AB23" s="320"/>
    </row>
    <row r="24" spans="1:28" s="306" customFormat="1" ht="117.75" customHeight="1" x14ac:dyDescent="0.25">
      <c r="A24" s="124"/>
      <c r="B24" s="334"/>
      <c r="C24" s="334"/>
      <c r="D24" s="334"/>
      <c r="E24" s="101"/>
      <c r="F24" s="101"/>
      <c r="G24" s="101"/>
      <c r="H24" s="101"/>
      <c r="I24" s="101"/>
      <c r="J24" s="101"/>
      <c r="K24" s="101"/>
      <c r="L24" s="321"/>
      <c r="M24" s="101"/>
      <c r="N24" s="322"/>
      <c r="O24" s="323"/>
      <c r="P24" s="324"/>
      <c r="Q24" s="324"/>
      <c r="R24" s="324"/>
      <c r="S24" s="325"/>
      <c r="T24" s="340"/>
      <c r="U24" s="327"/>
      <c r="V24" s="328"/>
      <c r="W24" s="328"/>
      <c r="X24" s="329"/>
      <c r="Y24" s="330"/>
      <c r="Z24" s="331"/>
      <c r="AA24" s="332"/>
      <c r="AB24" s="333"/>
    </row>
    <row r="25" spans="1:28" s="306" customFormat="1" ht="265.5" customHeight="1" x14ac:dyDescent="0.25">
      <c r="A25" s="124"/>
      <c r="B25" s="334"/>
      <c r="C25" s="334"/>
      <c r="D25" s="334"/>
      <c r="E25" s="35">
        <v>3</v>
      </c>
      <c r="F25" s="348" t="s">
        <v>331</v>
      </c>
      <c r="G25" s="35" t="s">
        <v>332</v>
      </c>
      <c r="H25" s="35" t="s">
        <v>104</v>
      </c>
      <c r="I25" s="348" t="s">
        <v>333</v>
      </c>
      <c r="J25" s="22" t="s">
        <v>334</v>
      </c>
      <c r="K25" s="35" t="s">
        <v>187</v>
      </c>
      <c r="L25" s="24">
        <v>1</v>
      </c>
      <c r="M25" s="35" t="s">
        <v>335</v>
      </c>
      <c r="N25" s="349" t="s">
        <v>336</v>
      </c>
      <c r="O25" s="350">
        <v>0</v>
      </c>
      <c r="P25" s="351">
        <v>0.5</v>
      </c>
      <c r="Q25" s="351">
        <v>0</v>
      </c>
      <c r="R25" s="351">
        <v>0.5</v>
      </c>
      <c r="S25" s="352">
        <f>SUM(O25:R25)</f>
        <v>1</v>
      </c>
      <c r="T25" s="340" t="s">
        <v>337</v>
      </c>
      <c r="U25" s="353">
        <v>0</v>
      </c>
      <c r="V25" s="354">
        <v>0.5</v>
      </c>
      <c r="W25" s="354">
        <v>0</v>
      </c>
      <c r="X25" s="355">
        <v>0.5</v>
      </c>
      <c r="Y25" s="356">
        <f>SUM(U25:X25)</f>
        <v>1</v>
      </c>
      <c r="Z25" s="357" t="s">
        <v>338</v>
      </c>
      <c r="AA25" s="358"/>
      <c r="AB25" s="359"/>
    </row>
    <row r="26" spans="1:28" s="306" customFormat="1" ht="409.5" customHeight="1" x14ac:dyDescent="0.25">
      <c r="A26" s="124"/>
      <c r="B26" s="94" t="s">
        <v>339</v>
      </c>
      <c r="C26" s="99" t="s">
        <v>340</v>
      </c>
      <c r="D26" s="99" t="s">
        <v>341</v>
      </c>
      <c r="E26" s="99">
        <v>1</v>
      </c>
      <c r="F26" s="99" t="s">
        <v>342</v>
      </c>
      <c r="G26" s="99" t="s">
        <v>343</v>
      </c>
      <c r="H26" s="99" t="s">
        <v>344</v>
      </c>
      <c r="I26" s="99" t="s">
        <v>345</v>
      </c>
      <c r="J26" s="99" t="s">
        <v>346</v>
      </c>
      <c r="K26" s="99" t="s">
        <v>187</v>
      </c>
      <c r="L26" s="335">
        <v>1</v>
      </c>
      <c r="M26" s="99" t="s">
        <v>347</v>
      </c>
      <c r="N26" s="336" t="s">
        <v>348</v>
      </c>
      <c r="O26" s="360">
        <v>0</v>
      </c>
      <c r="P26" s="335">
        <v>0</v>
      </c>
      <c r="Q26" s="335">
        <v>0.5</v>
      </c>
      <c r="R26" s="335">
        <v>0.5</v>
      </c>
      <c r="S26" s="339">
        <f>SUM(O26:R26)</f>
        <v>1</v>
      </c>
      <c r="T26" s="340" t="s">
        <v>349</v>
      </c>
      <c r="U26" s="341">
        <v>0</v>
      </c>
      <c r="V26" s="342">
        <v>0.15</v>
      </c>
      <c r="W26" s="342">
        <v>0.65</v>
      </c>
      <c r="X26" s="343">
        <v>0.2</v>
      </c>
      <c r="Y26" s="344">
        <f>SUM(U26:X26)</f>
        <v>1</v>
      </c>
      <c r="Z26" s="345" t="s">
        <v>350</v>
      </c>
      <c r="AA26" s="346"/>
      <c r="AB26" s="347"/>
    </row>
    <row r="27" spans="1:28" s="306" customFormat="1" ht="185.25" customHeight="1" x14ac:dyDescent="0.25">
      <c r="A27" s="124"/>
      <c r="B27" s="94"/>
      <c r="C27" s="101"/>
      <c r="D27" s="101"/>
      <c r="E27" s="101"/>
      <c r="F27" s="101"/>
      <c r="G27" s="101"/>
      <c r="H27" s="101"/>
      <c r="I27" s="101"/>
      <c r="J27" s="101"/>
      <c r="K27" s="101"/>
      <c r="L27" s="321"/>
      <c r="M27" s="101"/>
      <c r="N27" s="322"/>
      <c r="O27" s="361"/>
      <c r="P27" s="321"/>
      <c r="Q27" s="321"/>
      <c r="R27" s="321"/>
      <c r="S27" s="325"/>
      <c r="T27" s="340"/>
      <c r="U27" s="327"/>
      <c r="V27" s="328"/>
      <c r="W27" s="328"/>
      <c r="X27" s="329"/>
      <c r="Y27" s="330"/>
      <c r="Z27" s="331"/>
      <c r="AA27" s="332"/>
      <c r="AB27" s="333"/>
    </row>
    <row r="28" spans="1:28" ht="409.5" x14ac:dyDescent="0.25">
      <c r="A28" s="124"/>
      <c r="B28" s="94"/>
      <c r="C28" s="99" t="s">
        <v>351</v>
      </c>
      <c r="D28" s="99" t="s">
        <v>352</v>
      </c>
      <c r="E28" s="99">
        <v>1</v>
      </c>
      <c r="F28" s="99" t="s">
        <v>353</v>
      </c>
      <c r="G28" s="99" t="s">
        <v>354</v>
      </c>
      <c r="H28" s="99" t="s">
        <v>355</v>
      </c>
      <c r="I28" s="99" t="s">
        <v>356</v>
      </c>
      <c r="J28" s="99" t="s">
        <v>357</v>
      </c>
      <c r="K28" s="99" t="s">
        <v>187</v>
      </c>
      <c r="L28" s="335">
        <v>1</v>
      </c>
      <c r="M28" s="99" t="s">
        <v>358</v>
      </c>
      <c r="N28" s="336" t="s">
        <v>359</v>
      </c>
      <c r="O28" s="360">
        <v>0.1</v>
      </c>
      <c r="P28" s="335">
        <v>0.3</v>
      </c>
      <c r="Q28" s="335">
        <v>0.3</v>
      </c>
      <c r="R28" s="335">
        <v>0.3</v>
      </c>
      <c r="S28" s="339">
        <f>SUM(O28:R28)</f>
        <v>1</v>
      </c>
      <c r="T28" s="340" t="s">
        <v>360</v>
      </c>
      <c r="U28" s="341">
        <v>0.15</v>
      </c>
      <c r="V28" s="342">
        <v>0.25</v>
      </c>
      <c r="W28" s="342">
        <v>0.25</v>
      </c>
      <c r="X28" s="343">
        <v>0.16700000000000001</v>
      </c>
      <c r="Y28" s="362">
        <f>SUM(U28:X28)</f>
        <v>0.81700000000000006</v>
      </c>
      <c r="Z28" s="345" t="s">
        <v>361</v>
      </c>
      <c r="AA28" s="346"/>
      <c r="AB28" s="347"/>
    </row>
    <row r="29" spans="1:28" ht="408.75" customHeight="1" x14ac:dyDescent="0.25">
      <c r="A29" s="124"/>
      <c r="B29" s="94"/>
      <c r="C29" s="100"/>
      <c r="D29" s="100"/>
      <c r="E29" s="100"/>
      <c r="F29" s="100"/>
      <c r="G29" s="100"/>
      <c r="H29" s="100"/>
      <c r="I29" s="100"/>
      <c r="J29" s="100"/>
      <c r="K29" s="100"/>
      <c r="L29" s="308"/>
      <c r="M29" s="100"/>
      <c r="N29" s="309"/>
      <c r="O29" s="363"/>
      <c r="P29" s="308"/>
      <c r="Q29" s="308"/>
      <c r="R29" s="308"/>
      <c r="S29" s="312"/>
      <c r="T29" s="340"/>
      <c r="U29" s="314"/>
      <c r="V29" s="315"/>
      <c r="W29" s="315"/>
      <c r="X29" s="316"/>
      <c r="Y29" s="364"/>
      <c r="Z29" s="318"/>
      <c r="AA29" s="319"/>
      <c r="AB29" s="320"/>
    </row>
    <row r="30" spans="1:28" ht="408.75" customHeight="1" x14ac:dyDescent="0.25">
      <c r="A30" s="124"/>
      <c r="B30" s="94"/>
      <c r="C30" s="100"/>
      <c r="D30" s="100"/>
      <c r="E30" s="100"/>
      <c r="F30" s="100"/>
      <c r="G30" s="100"/>
      <c r="H30" s="100"/>
      <c r="I30" s="100"/>
      <c r="J30" s="100"/>
      <c r="K30" s="100"/>
      <c r="L30" s="308"/>
      <c r="M30" s="100"/>
      <c r="N30" s="309"/>
      <c r="O30" s="363"/>
      <c r="P30" s="308"/>
      <c r="Q30" s="308"/>
      <c r="R30" s="308"/>
      <c r="S30" s="312"/>
      <c r="T30" s="340"/>
      <c r="U30" s="314"/>
      <c r="V30" s="315"/>
      <c r="W30" s="315"/>
      <c r="X30" s="316"/>
      <c r="Y30" s="364"/>
      <c r="Z30" s="318"/>
      <c r="AA30" s="319"/>
      <c r="AB30" s="320"/>
    </row>
    <row r="31" spans="1:28" ht="126.75" customHeight="1" x14ac:dyDescent="0.25">
      <c r="A31" s="124"/>
      <c r="B31" s="94"/>
      <c r="C31" s="100"/>
      <c r="D31" s="100"/>
      <c r="E31" s="100"/>
      <c r="F31" s="100"/>
      <c r="G31" s="100"/>
      <c r="H31" s="100"/>
      <c r="I31" s="100"/>
      <c r="J31" s="100"/>
      <c r="K31" s="100"/>
      <c r="L31" s="308"/>
      <c r="M31" s="100"/>
      <c r="N31" s="309"/>
      <c r="O31" s="363"/>
      <c r="P31" s="308"/>
      <c r="Q31" s="308"/>
      <c r="R31" s="308"/>
      <c r="S31" s="312"/>
      <c r="T31" s="340"/>
      <c r="U31" s="314"/>
      <c r="V31" s="315"/>
      <c r="W31" s="315"/>
      <c r="X31" s="316"/>
      <c r="Y31" s="364"/>
      <c r="Z31" s="318"/>
      <c r="AA31" s="319"/>
      <c r="AB31" s="320"/>
    </row>
    <row r="32" spans="1:28" ht="408.75" customHeight="1" x14ac:dyDescent="0.25">
      <c r="A32" s="124"/>
      <c r="B32" s="94"/>
      <c r="C32" s="99" t="s">
        <v>362</v>
      </c>
      <c r="D32" s="99" t="s">
        <v>363</v>
      </c>
      <c r="E32" s="346">
        <v>1</v>
      </c>
      <c r="F32" s="99" t="s">
        <v>364</v>
      </c>
      <c r="G32" s="99" t="s">
        <v>307</v>
      </c>
      <c r="H32" s="99" t="s">
        <v>355</v>
      </c>
      <c r="I32" s="99" t="s">
        <v>365</v>
      </c>
      <c r="J32" s="99" t="s">
        <v>366</v>
      </c>
      <c r="K32" s="99" t="s">
        <v>187</v>
      </c>
      <c r="L32" s="365">
        <v>1</v>
      </c>
      <c r="M32" s="99" t="s">
        <v>367</v>
      </c>
      <c r="N32" s="336" t="s">
        <v>368</v>
      </c>
      <c r="O32" s="337">
        <v>0.1</v>
      </c>
      <c r="P32" s="338">
        <v>0.3</v>
      </c>
      <c r="Q32" s="338">
        <v>0.3</v>
      </c>
      <c r="R32" s="338">
        <v>0.3</v>
      </c>
      <c r="S32" s="339">
        <f>SUM(O32:R32)</f>
        <v>1</v>
      </c>
      <c r="T32" s="340" t="s">
        <v>369</v>
      </c>
      <c r="U32" s="341">
        <v>0.2</v>
      </c>
      <c r="V32" s="342">
        <v>0.2</v>
      </c>
      <c r="W32" s="342">
        <v>0.25</v>
      </c>
      <c r="X32" s="343">
        <v>0.35</v>
      </c>
      <c r="Y32" s="344">
        <f>SUM(U32:X32)</f>
        <v>1</v>
      </c>
      <c r="Z32" s="345" t="s">
        <v>370</v>
      </c>
      <c r="AA32" s="346"/>
      <c r="AB32" s="347"/>
    </row>
    <row r="33" spans="1:28" ht="104.25" customHeight="1" x14ac:dyDescent="0.25">
      <c r="A33" s="124"/>
      <c r="B33" s="94"/>
      <c r="C33" s="101"/>
      <c r="D33" s="101"/>
      <c r="E33" s="332"/>
      <c r="F33" s="101"/>
      <c r="G33" s="101"/>
      <c r="H33" s="101"/>
      <c r="I33" s="101"/>
      <c r="J33" s="101"/>
      <c r="K33" s="101"/>
      <c r="L33" s="366"/>
      <c r="M33" s="101"/>
      <c r="N33" s="322"/>
      <c r="O33" s="323"/>
      <c r="P33" s="324"/>
      <c r="Q33" s="324"/>
      <c r="R33" s="324"/>
      <c r="S33" s="325"/>
      <c r="T33" s="340"/>
      <c r="U33" s="327"/>
      <c r="V33" s="328"/>
      <c r="W33" s="328"/>
      <c r="X33" s="329"/>
      <c r="Y33" s="330"/>
      <c r="Z33" s="331"/>
      <c r="AA33" s="332"/>
      <c r="AB33" s="333"/>
    </row>
    <row r="34" spans="1:28" ht="409.6" customHeight="1" x14ac:dyDescent="0.25">
      <c r="A34" s="124"/>
      <c r="B34" s="94"/>
      <c r="C34" s="348" t="s">
        <v>371</v>
      </c>
      <c r="D34" s="348" t="s">
        <v>372</v>
      </c>
      <c r="E34" s="99">
        <v>1</v>
      </c>
      <c r="F34" s="99" t="s">
        <v>373</v>
      </c>
      <c r="G34" s="99" t="s">
        <v>354</v>
      </c>
      <c r="H34" s="99" t="s">
        <v>374</v>
      </c>
      <c r="I34" s="99" t="s">
        <v>375</v>
      </c>
      <c r="J34" s="99" t="s">
        <v>376</v>
      </c>
      <c r="K34" s="99" t="s">
        <v>187</v>
      </c>
      <c r="L34" s="335">
        <v>1</v>
      </c>
      <c r="M34" s="99" t="s">
        <v>377</v>
      </c>
      <c r="N34" s="336" t="s">
        <v>378</v>
      </c>
      <c r="O34" s="337">
        <v>0</v>
      </c>
      <c r="P34" s="338">
        <v>0.5</v>
      </c>
      <c r="Q34" s="338">
        <v>0</v>
      </c>
      <c r="R34" s="338">
        <v>0.5</v>
      </c>
      <c r="S34" s="339">
        <f>SUM(O34:R34)</f>
        <v>1</v>
      </c>
      <c r="T34" s="340" t="s">
        <v>379</v>
      </c>
      <c r="U34" s="367">
        <v>0.15</v>
      </c>
      <c r="V34" s="368">
        <v>0.25</v>
      </c>
      <c r="W34" s="369">
        <v>0.25</v>
      </c>
      <c r="X34" s="370">
        <v>0.35</v>
      </c>
      <c r="Y34" s="344">
        <f>SUM(U34:X34)</f>
        <v>1</v>
      </c>
      <c r="Z34" s="345" t="s">
        <v>380</v>
      </c>
      <c r="AA34" s="99"/>
      <c r="AB34" s="336"/>
    </row>
    <row r="35" spans="1:28" ht="409.6" customHeight="1" x14ac:dyDescent="0.25">
      <c r="A35" s="124"/>
      <c r="B35" s="94"/>
      <c r="C35" s="348"/>
      <c r="D35" s="348"/>
      <c r="E35" s="100"/>
      <c r="F35" s="100"/>
      <c r="G35" s="100"/>
      <c r="H35" s="100"/>
      <c r="I35" s="100"/>
      <c r="J35" s="100"/>
      <c r="K35" s="100"/>
      <c r="L35" s="308"/>
      <c r="M35" s="100"/>
      <c r="N35" s="309"/>
      <c r="O35" s="310"/>
      <c r="P35" s="311"/>
      <c r="Q35" s="311"/>
      <c r="R35" s="311"/>
      <c r="S35" s="312"/>
      <c r="T35" s="340"/>
      <c r="U35" s="371"/>
      <c r="V35" s="372"/>
      <c r="W35" s="373"/>
      <c r="X35" s="374"/>
      <c r="Y35" s="317"/>
      <c r="Z35" s="318"/>
      <c r="AA35" s="100"/>
      <c r="AB35" s="309"/>
    </row>
    <row r="36" spans="1:28" ht="144" customHeight="1" x14ac:dyDescent="0.25">
      <c r="A36" s="124"/>
      <c r="B36" s="94"/>
      <c r="C36" s="348"/>
      <c r="D36" s="348"/>
      <c r="E36" s="100"/>
      <c r="F36" s="100"/>
      <c r="G36" s="100"/>
      <c r="H36" s="100"/>
      <c r="I36" s="100"/>
      <c r="J36" s="100"/>
      <c r="K36" s="100"/>
      <c r="L36" s="308"/>
      <c r="M36" s="100"/>
      <c r="N36" s="309"/>
      <c r="O36" s="310"/>
      <c r="P36" s="311"/>
      <c r="Q36" s="311"/>
      <c r="R36" s="311"/>
      <c r="S36" s="312"/>
      <c r="T36" s="340"/>
      <c r="U36" s="371"/>
      <c r="V36" s="372"/>
      <c r="W36" s="373"/>
      <c r="X36" s="374"/>
      <c r="Y36" s="317"/>
      <c r="Z36" s="318"/>
      <c r="AA36" s="100"/>
      <c r="AB36" s="309"/>
    </row>
    <row r="37" spans="1:28" ht="409.5" customHeight="1" x14ac:dyDescent="0.25">
      <c r="A37" s="124"/>
      <c r="B37" s="94"/>
      <c r="C37" s="99" t="s">
        <v>381</v>
      </c>
      <c r="D37" s="99" t="s">
        <v>382</v>
      </c>
      <c r="E37" s="99">
        <v>1</v>
      </c>
      <c r="F37" s="99" t="s">
        <v>383</v>
      </c>
      <c r="G37" s="99" t="s">
        <v>384</v>
      </c>
      <c r="H37" s="99" t="s">
        <v>104</v>
      </c>
      <c r="I37" s="99" t="s">
        <v>385</v>
      </c>
      <c r="J37" s="99" t="s">
        <v>386</v>
      </c>
      <c r="K37" s="99" t="s">
        <v>187</v>
      </c>
      <c r="L37" s="365">
        <v>1</v>
      </c>
      <c r="M37" s="99" t="s">
        <v>387</v>
      </c>
      <c r="N37" s="336" t="s">
        <v>388</v>
      </c>
      <c r="O37" s="375">
        <v>0.25</v>
      </c>
      <c r="P37" s="365">
        <v>0.25</v>
      </c>
      <c r="Q37" s="365">
        <v>0.25</v>
      </c>
      <c r="R37" s="365">
        <v>0.25</v>
      </c>
      <c r="S37" s="376">
        <f>SUM(O37:R37)</f>
        <v>1</v>
      </c>
      <c r="T37" s="340" t="s">
        <v>389</v>
      </c>
      <c r="U37" s="367">
        <f>16*25%/19</f>
        <v>0.21052631578947367</v>
      </c>
      <c r="V37" s="368">
        <v>0.25</v>
      </c>
      <c r="W37" s="369">
        <v>0.25</v>
      </c>
      <c r="X37" s="370">
        <v>0.25</v>
      </c>
      <c r="Y37" s="344">
        <f>SUM(U37:X37)</f>
        <v>0.96052631578947367</v>
      </c>
      <c r="Z37" s="345" t="s">
        <v>390</v>
      </c>
      <c r="AA37" s="345" t="s">
        <v>391</v>
      </c>
      <c r="AB37" s="377" t="s">
        <v>392</v>
      </c>
    </row>
    <row r="38" spans="1:28" ht="101.25" customHeight="1" x14ac:dyDescent="0.25">
      <c r="A38" s="124"/>
      <c r="B38" s="94"/>
      <c r="C38" s="101"/>
      <c r="D38" s="101"/>
      <c r="E38" s="101"/>
      <c r="F38" s="101"/>
      <c r="G38" s="101"/>
      <c r="H38" s="101"/>
      <c r="I38" s="101"/>
      <c r="J38" s="101"/>
      <c r="K38" s="101"/>
      <c r="L38" s="366"/>
      <c r="M38" s="101"/>
      <c r="N38" s="322"/>
      <c r="O38" s="378"/>
      <c r="P38" s="366"/>
      <c r="Q38" s="366"/>
      <c r="R38" s="366"/>
      <c r="S38" s="379"/>
      <c r="T38" s="340"/>
      <c r="U38" s="380"/>
      <c r="V38" s="381"/>
      <c r="W38" s="382"/>
      <c r="X38" s="383"/>
      <c r="Y38" s="330"/>
      <c r="Z38" s="331"/>
      <c r="AA38" s="331"/>
      <c r="AB38" s="384"/>
    </row>
    <row r="39" spans="1:28" s="387" customFormat="1" ht="409.6" customHeight="1" x14ac:dyDescent="0.25">
      <c r="A39" s="124"/>
      <c r="B39" s="94"/>
      <c r="C39" s="94" t="s">
        <v>393</v>
      </c>
      <c r="D39" s="94" t="s">
        <v>394</v>
      </c>
      <c r="E39" s="35">
        <v>1</v>
      </c>
      <c r="F39" s="348" t="s">
        <v>395</v>
      </c>
      <c r="G39" s="94" t="s">
        <v>396</v>
      </c>
      <c r="H39" s="94" t="s">
        <v>104</v>
      </c>
      <c r="I39" s="99" t="s">
        <v>397</v>
      </c>
      <c r="J39" s="99" t="s">
        <v>398</v>
      </c>
      <c r="K39" s="99" t="s">
        <v>107</v>
      </c>
      <c r="L39" s="99">
        <v>1</v>
      </c>
      <c r="M39" s="99" t="s">
        <v>399</v>
      </c>
      <c r="N39" s="336" t="s">
        <v>400</v>
      </c>
      <c r="O39" s="385">
        <v>0</v>
      </c>
      <c r="P39" s="99">
        <v>0</v>
      </c>
      <c r="Q39" s="99">
        <v>0</v>
      </c>
      <c r="R39" s="279">
        <v>1</v>
      </c>
      <c r="S39" s="291">
        <f>O39+P39+Q39+R39</f>
        <v>1</v>
      </c>
      <c r="T39" s="340" t="s">
        <v>401</v>
      </c>
      <c r="U39" s="385">
        <v>0</v>
      </c>
      <c r="V39" s="99">
        <v>1</v>
      </c>
      <c r="W39" s="99">
        <v>0</v>
      </c>
      <c r="X39" s="386">
        <v>0</v>
      </c>
      <c r="Y39" s="279">
        <f>SUM(U39:X39)</f>
        <v>1</v>
      </c>
      <c r="Z39" s="345" t="s">
        <v>402</v>
      </c>
      <c r="AA39" s="345" t="s">
        <v>403</v>
      </c>
      <c r="AB39" s="377" t="s">
        <v>404</v>
      </c>
    </row>
    <row r="40" spans="1:28" s="387" customFormat="1" ht="131.25" customHeight="1" x14ac:dyDescent="0.25">
      <c r="A40" s="124"/>
      <c r="B40" s="94"/>
      <c r="C40" s="94"/>
      <c r="D40" s="94"/>
      <c r="E40" s="35"/>
      <c r="F40" s="348"/>
      <c r="G40" s="94"/>
      <c r="H40" s="94"/>
      <c r="I40" s="101"/>
      <c r="J40" s="101"/>
      <c r="K40" s="101"/>
      <c r="L40" s="101"/>
      <c r="M40" s="101"/>
      <c r="N40" s="322"/>
      <c r="O40" s="122"/>
      <c r="P40" s="101"/>
      <c r="Q40" s="101"/>
      <c r="R40" s="388"/>
      <c r="S40" s="389"/>
      <c r="T40" s="340"/>
      <c r="U40" s="122"/>
      <c r="V40" s="101"/>
      <c r="W40" s="101"/>
      <c r="X40" s="390"/>
      <c r="Y40" s="388"/>
      <c r="Z40" s="331"/>
      <c r="AA40" s="331"/>
      <c r="AB40" s="384"/>
    </row>
    <row r="41" spans="1:28" s="387" customFormat="1" ht="271.5" customHeight="1" x14ac:dyDescent="0.25">
      <c r="A41" s="124"/>
      <c r="B41" s="94"/>
      <c r="C41" s="94"/>
      <c r="D41" s="94"/>
      <c r="E41" s="35">
        <v>2</v>
      </c>
      <c r="F41" s="348" t="s">
        <v>405</v>
      </c>
      <c r="G41" s="94"/>
      <c r="H41" s="94"/>
      <c r="I41" s="35" t="s">
        <v>406</v>
      </c>
      <c r="J41" s="35" t="s">
        <v>407</v>
      </c>
      <c r="K41" s="35" t="s">
        <v>107</v>
      </c>
      <c r="L41" s="35">
        <v>9</v>
      </c>
      <c r="M41" s="35" t="s">
        <v>408</v>
      </c>
      <c r="N41" s="229" t="s">
        <v>409</v>
      </c>
      <c r="O41" s="44">
        <v>0</v>
      </c>
      <c r="P41" s="10">
        <v>9</v>
      </c>
      <c r="Q41" s="35">
        <v>0</v>
      </c>
      <c r="R41" s="35">
        <v>0</v>
      </c>
      <c r="S41" s="391">
        <f>O41+P41+Q41+R41</f>
        <v>9</v>
      </c>
      <c r="T41" s="340" t="s">
        <v>410</v>
      </c>
      <c r="U41" s="44">
        <v>0</v>
      </c>
      <c r="V41" s="35">
        <v>8</v>
      </c>
      <c r="W41" s="35">
        <v>0</v>
      </c>
      <c r="X41" s="392">
        <v>0</v>
      </c>
      <c r="Y41" s="10">
        <f>SUM(U41:X41)</f>
        <v>8</v>
      </c>
      <c r="Z41" s="38" t="s">
        <v>411</v>
      </c>
      <c r="AA41" s="393" t="s">
        <v>412</v>
      </c>
      <c r="AB41" s="394"/>
    </row>
    <row r="42" spans="1:28" s="387" customFormat="1" ht="339.75" customHeight="1" x14ac:dyDescent="0.25">
      <c r="A42" s="124"/>
      <c r="B42" s="94"/>
      <c r="C42" s="94"/>
      <c r="D42" s="94"/>
      <c r="E42" s="35">
        <v>3</v>
      </c>
      <c r="F42" s="348" t="s">
        <v>413</v>
      </c>
      <c r="G42" s="94"/>
      <c r="H42" s="94"/>
      <c r="I42" s="94" t="s">
        <v>414</v>
      </c>
      <c r="J42" s="94" t="s">
        <v>415</v>
      </c>
      <c r="K42" s="94" t="s">
        <v>107</v>
      </c>
      <c r="L42" s="395">
        <v>1</v>
      </c>
      <c r="M42" s="94" t="s">
        <v>416</v>
      </c>
      <c r="N42" s="396" t="s">
        <v>417</v>
      </c>
      <c r="O42" s="397">
        <v>0</v>
      </c>
      <c r="P42" s="398">
        <v>0.33</v>
      </c>
      <c r="Q42" s="398">
        <v>0.34</v>
      </c>
      <c r="R42" s="398">
        <v>0.33</v>
      </c>
      <c r="S42" s="170">
        <f>O42+P42+Q42++R42</f>
        <v>1</v>
      </c>
      <c r="T42" s="261" t="s">
        <v>418</v>
      </c>
      <c r="U42" s="399">
        <v>0</v>
      </c>
      <c r="V42" s="400">
        <v>0.22</v>
      </c>
      <c r="W42" s="400">
        <v>0.42</v>
      </c>
      <c r="X42" s="401">
        <v>0.17</v>
      </c>
      <c r="Y42" s="402">
        <f>SUM(U42:X43)</f>
        <v>0.81</v>
      </c>
      <c r="Z42" s="403" t="s">
        <v>419</v>
      </c>
      <c r="AA42" s="404" t="s">
        <v>420</v>
      </c>
      <c r="AB42" s="405"/>
    </row>
    <row r="43" spans="1:28" s="387" customFormat="1" ht="148.5" customHeight="1" x14ac:dyDescent="0.25">
      <c r="A43" s="124"/>
      <c r="B43" s="94"/>
      <c r="C43" s="94"/>
      <c r="D43" s="94"/>
      <c r="E43" s="35">
        <v>4</v>
      </c>
      <c r="F43" s="348" t="s">
        <v>421</v>
      </c>
      <c r="G43" s="94"/>
      <c r="H43" s="94"/>
      <c r="I43" s="94"/>
      <c r="J43" s="94"/>
      <c r="K43" s="94"/>
      <c r="L43" s="94"/>
      <c r="M43" s="94"/>
      <c r="N43" s="396"/>
      <c r="O43" s="397"/>
      <c r="P43" s="398"/>
      <c r="Q43" s="398"/>
      <c r="R43" s="398"/>
      <c r="S43" s="170"/>
      <c r="T43" s="261"/>
      <c r="U43" s="399"/>
      <c r="V43" s="400"/>
      <c r="W43" s="400"/>
      <c r="X43" s="401"/>
      <c r="Y43" s="402"/>
      <c r="Z43" s="403"/>
      <c r="AA43" s="334"/>
      <c r="AB43" s="405"/>
    </row>
    <row r="44" spans="1:28" ht="275.25" customHeight="1" x14ac:dyDescent="0.25">
      <c r="A44" s="124"/>
      <c r="B44" s="94" t="s">
        <v>422</v>
      </c>
      <c r="C44" s="348" t="s">
        <v>423</v>
      </c>
      <c r="D44" s="348" t="s">
        <v>424</v>
      </c>
      <c r="E44" s="35">
        <v>1</v>
      </c>
      <c r="F44" s="348" t="s">
        <v>425</v>
      </c>
      <c r="G44" s="348" t="s">
        <v>426</v>
      </c>
      <c r="H44" s="35" t="s">
        <v>427</v>
      </c>
      <c r="I44" s="348" t="s">
        <v>428</v>
      </c>
      <c r="J44" s="348" t="s">
        <v>429</v>
      </c>
      <c r="K44" s="348" t="s">
        <v>107</v>
      </c>
      <c r="L44" s="35">
        <v>1</v>
      </c>
      <c r="M44" s="348" t="s">
        <v>430</v>
      </c>
      <c r="N44" s="349" t="s">
        <v>431</v>
      </c>
      <c r="O44" s="406">
        <v>0.75</v>
      </c>
      <c r="P44" s="407">
        <v>0.25</v>
      </c>
      <c r="Q44" s="26">
        <v>0</v>
      </c>
      <c r="R44" s="26">
        <v>0</v>
      </c>
      <c r="S44" s="408">
        <f>SUM(O44:R44)</f>
        <v>1</v>
      </c>
      <c r="T44" s="409" t="s">
        <v>432</v>
      </c>
      <c r="U44" s="410">
        <v>0.75</v>
      </c>
      <c r="V44" s="411">
        <v>0.25</v>
      </c>
      <c r="W44" s="411">
        <v>0</v>
      </c>
      <c r="X44" s="412">
        <v>0</v>
      </c>
      <c r="Y44" s="413">
        <f>+U44+V44+W44+X44</f>
        <v>1</v>
      </c>
      <c r="Z44" s="43" t="s">
        <v>433</v>
      </c>
      <c r="AA44" s="357"/>
      <c r="AB44" s="414"/>
    </row>
    <row r="45" spans="1:28" ht="339" customHeight="1" x14ac:dyDescent="0.25">
      <c r="A45" s="124"/>
      <c r="B45" s="94"/>
      <c r="C45" s="348" t="s">
        <v>434</v>
      </c>
      <c r="D45" s="348" t="s">
        <v>435</v>
      </c>
      <c r="E45" s="35">
        <v>1</v>
      </c>
      <c r="F45" s="348" t="s">
        <v>436</v>
      </c>
      <c r="G45" s="35" t="s">
        <v>307</v>
      </c>
      <c r="H45" s="35" t="s">
        <v>427</v>
      </c>
      <c r="I45" s="35" t="s">
        <v>437</v>
      </c>
      <c r="J45" s="35" t="s">
        <v>438</v>
      </c>
      <c r="K45" s="35" t="s">
        <v>187</v>
      </c>
      <c r="L45" s="26">
        <v>1</v>
      </c>
      <c r="M45" s="348" t="s">
        <v>439</v>
      </c>
      <c r="N45" s="349" t="s">
        <v>440</v>
      </c>
      <c r="O45" s="415">
        <v>0.1</v>
      </c>
      <c r="P45" s="26">
        <v>0.2</v>
      </c>
      <c r="Q45" s="26">
        <v>0.3</v>
      </c>
      <c r="R45" s="26">
        <v>0.4</v>
      </c>
      <c r="S45" s="408">
        <f t="shared" ref="S45:S51" si="0">+O45+P45+Q45+R45</f>
        <v>1</v>
      </c>
      <c r="T45" s="409" t="s">
        <v>441</v>
      </c>
      <c r="U45" s="360">
        <v>0.1</v>
      </c>
      <c r="V45" s="335">
        <v>0.3</v>
      </c>
      <c r="W45" s="395">
        <v>0.3</v>
      </c>
      <c r="X45" s="416">
        <v>0.3</v>
      </c>
      <c r="Y45" s="417">
        <f>+U45+V45+W45+X45</f>
        <v>1</v>
      </c>
      <c r="Z45" s="38" t="s">
        <v>442</v>
      </c>
      <c r="AA45" s="348" t="s">
        <v>443</v>
      </c>
      <c r="AB45" s="394" t="s">
        <v>444</v>
      </c>
    </row>
    <row r="46" spans="1:28" ht="193.5" customHeight="1" x14ac:dyDescent="0.25">
      <c r="A46" s="124"/>
      <c r="B46" s="94"/>
      <c r="C46" s="348" t="s">
        <v>445</v>
      </c>
      <c r="D46" s="348" t="s">
        <v>446</v>
      </c>
      <c r="E46" s="35">
        <v>2</v>
      </c>
      <c r="F46" s="348" t="s">
        <v>447</v>
      </c>
      <c r="G46" s="35" t="s">
        <v>448</v>
      </c>
      <c r="H46" s="35" t="s">
        <v>427</v>
      </c>
      <c r="I46" s="35" t="s">
        <v>437</v>
      </c>
      <c r="J46" s="35" t="s">
        <v>438</v>
      </c>
      <c r="K46" s="35" t="s">
        <v>187</v>
      </c>
      <c r="L46" s="26">
        <v>1</v>
      </c>
      <c r="M46" s="348" t="s">
        <v>439</v>
      </c>
      <c r="N46" s="418" t="s">
        <v>440</v>
      </c>
      <c r="O46" s="419">
        <v>0</v>
      </c>
      <c r="P46" s="420">
        <v>0.3</v>
      </c>
      <c r="Q46" s="26">
        <v>0.3</v>
      </c>
      <c r="R46" s="26">
        <v>0.4</v>
      </c>
      <c r="S46" s="408">
        <f t="shared" si="0"/>
        <v>1</v>
      </c>
      <c r="T46" s="409" t="s">
        <v>441</v>
      </c>
      <c r="U46" s="363"/>
      <c r="V46" s="308"/>
      <c r="W46" s="395"/>
      <c r="X46" s="421"/>
      <c r="Y46" s="422"/>
      <c r="Z46" s="38" t="s">
        <v>449</v>
      </c>
      <c r="AA46" s="423"/>
      <c r="AB46" s="424"/>
    </row>
    <row r="47" spans="1:28" ht="366.75" customHeight="1" x14ac:dyDescent="0.25">
      <c r="A47" s="124"/>
      <c r="B47" s="94"/>
      <c r="C47" s="348" t="s">
        <v>450</v>
      </c>
      <c r="D47" s="348" t="s">
        <v>451</v>
      </c>
      <c r="E47" s="35">
        <v>3</v>
      </c>
      <c r="F47" s="348" t="s">
        <v>452</v>
      </c>
      <c r="G47" s="35" t="s">
        <v>453</v>
      </c>
      <c r="H47" s="35" t="s">
        <v>427</v>
      </c>
      <c r="I47" s="35" t="s">
        <v>437</v>
      </c>
      <c r="J47" s="35" t="s">
        <v>438</v>
      </c>
      <c r="K47" s="35" t="s">
        <v>187</v>
      </c>
      <c r="L47" s="26">
        <v>1</v>
      </c>
      <c r="M47" s="348" t="s">
        <v>439</v>
      </c>
      <c r="N47" s="349" t="s">
        <v>440</v>
      </c>
      <c r="O47" s="415">
        <v>0</v>
      </c>
      <c r="P47" s="26">
        <v>0.2</v>
      </c>
      <c r="Q47" s="26">
        <v>0.4</v>
      </c>
      <c r="R47" s="26">
        <v>0.4</v>
      </c>
      <c r="S47" s="408">
        <f t="shared" si="0"/>
        <v>1</v>
      </c>
      <c r="T47" s="409" t="s">
        <v>441</v>
      </c>
      <c r="U47" s="363"/>
      <c r="V47" s="308"/>
      <c r="W47" s="395"/>
      <c r="X47" s="421"/>
      <c r="Y47" s="422"/>
      <c r="Z47" s="425" t="s">
        <v>454</v>
      </c>
      <c r="AA47" s="423"/>
      <c r="AB47" s="424"/>
    </row>
    <row r="48" spans="1:28" ht="192" customHeight="1" x14ac:dyDescent="0.25">
      <c r="A48" s="124"/>
      <c r="B48" s="94"/>
      <c r="C48" s="348" t="s">
        <v>455</v>
      </c>
      <c r="D48" s="348" t="s">
        <v>456</v>
      </c>
      <c r="E48" s="35">
        <v>4</v>
      </c>
      <c r="F48" s="348" t="s">
        <v>452</v>
      </c>
      <c r="G48" s="35" t="s">
        <v>396</v>
      </c>
      <c r="H48" s="35" t="s">
        <v>427</v>
      </c>
      <c r="I48" s="35" t="s">
        <v>437</v>
      </c>
      <c r="J48" s="35" t="s">
        <v>438</v>
      </c>
      <c r="K48" s="35" t="s">
        <v>187</v>
      </c>
      <c r="L48" s="26">
        <v>1</v>
      </c>
      <c r="M48" s="348" t="s">
        <v>439</v>
      </c>
      <c r="N48" s="349" t="s">
        <v>440</v>
      </c>
      <c r="O48" s="415">
        <v>0.1</v>
      </c>
      <c r="P48" s="26">
        <v>0.2</v>
      </c>
      <c r="Q48" s="26">
        <v>0.3</v>
      </c>
      <c r="R48" s="26">
        <v>0.4</v>
      </c>
      <c r="S48" s="408">
        <f t="shared" si="0"/>
        <v>1</v>
      </c>
      <c r="T48" s="409" t="s">
        <v>441</v>
      </c>
      <c r="U48" s="361"/>
      <c r="V48" s="321"/>
      <c r="W48" s="395"/>
      <c r="X48" s="426"/>
      <c r="Y48" s="427"/>
      <c r="Z48" s="428" t="s">
        <v>457</v>
      </c>
      <c r="AA48" s="423" t="s">
        <v>443</v>
      </c>
      <c r="AB48" s="424" t="s">
        <v>444</v>
      </c>
    </row>
    <row r="49" spans="1:28" ht="409.6" customHeight="1" x14ac:dyDescent="0.25">
      <c r="A49" s="124"/>
      <c r="B49" s="94"/>
      <c r="C49" s="99" t="s">
        <v>458</v>
      </c>
      <c r="D49" s="99" t="s">
        <v>459</v>
      </c>
      <c r="E49" s="99">
        <v>1</v>
      </c>
      <c r="F49" s="99" t="s">
        <v>460</v>
      </c>
      <c r="G49" s="99" t="s">
        <v>384</v>
      </c>
      <c r="H49" s="99" t="s">
        <v>427</v>
      </c>
      <c r="I49" s="99" t="s">
        <v>461</v>
      </c>
      <c r="J49" s="99" t="s">
        <v>462</v>
      </c>
      <c r="K49" s="99" t="s">
        <v>187</v>
      </c>
      <c r="L49" s="335">
        <v>1</v>
      </c>
      <c r="M49" s="99" t="s">
        <v>463</v>
      </c>
      <c r="N49" s="336" t="s">
        <v>464</v>
      </c>
      <c r="O49" s="375">
        <v>0.1</v>
      </c>
      <c r="P49" s="365">
        <v>0.3</v>
      </c>
      <c r="Q49" s="365">
        <v>0.3</v>
      </c>
      <c r="R49" s="365">
        <v>0.3</v>
      </c>
      <c r="S49" s="429">
        <f t="shared" si="0"/>
        <v>1</v>
      </c>
      <c r="T49" s="340" t="s">
        <v>465</v>
      </c>
      <c r="U49" s="375">
        <v>0.1</v>
      </c>
      <c r="V49" s="365">
        <v>0.3</v>
      </c>
      <c r="W49" s="335">
        <v>0.3</v>
      </c>
      <c r="X49" s="416">
        <v>0.3</v>
      </c>
      <c r="Y49" s="430">
        <f>+U49+V49+W49+X49</f>
        <v>1</v>
      </c>
      <c r="Z49" s="345" t="s">
        <v>466</v>
      </c>
      <c r="AA49" s="99"/>
      <c r="AB49" s="336"/>
    </row>
    <row r="50" spans="1:28" ht="399" customHeight="1" x14ac:dyDescent="0.25">
      <c r="A50" s="124"/>
      <c r="B50" s="94"/>
      <c r="C50" s="100"/>
      <c r="D50" s="100"/>
      <c r="E50" s="100"/>
      <c r="F50" s="100"/>
      <c r="G50" s="100"/>
      <c r="H50" s="100"/>
      <c r="I50" s="100"/>
      <c r="J50" s="100"/>
      <c r="K50" s="100"/>
      <c r="L50" s="308"/>
      <c r="M50" s="100"/>
      <c r="N50" s="309"/>
      <c r="O50" s="431"/>
      <c r="P50" s="432"/>
      <c r="Q50" s="432"/>
      <c r="R50" s="432"/>
      <c r="S50" s="433"/>
      <c r="T50" s="340"/>
      <c r="U50" s="431"/>
      <c r="V50" s="432"/>
      <c r="W50" s="308"/>
      <c r="X50" s="421"/>
      <c r="Y50" s="434"/>
      <c r="Z50" s="318"/>
      <c r="AA50" s="100"/>
      <c r="AB50" s="309"/>
    </row>
    <row r="51" spans="1:28" ht="222.75" customHeight="1" x14ac:dyDescent="0.25">
      <c r="A51" s="124"/>
      <c r="B51" s="94"/>
      <c r="C51" s="348" t="s">
        <v>467</v>
      </c>
      <c r="D51" s="348" t="s">
        <v>468</v>
      </c>
      <c r="E51" s="35">
        <v>2</v>
      </c>
      <c r="F51" s="22" t="s">
        <v>469</v>
      </c>
      <c r="G51" s="35" t="s">
        <v>307</v>
      </c>
      <c r="H51" s="35" t="s">
        <v>427</v>
      </c>
      <c r="I51" s="348" t="s">
        <v>470</v>
      </c>
      <c r="J51" s="35" t="s">
        <v>471</v>
      </c>
      <c r="K51" s="35" t="s">
        <v>187</v>
      </c>
      <c r="L51" s="24">
        <v>1</v>
      </c>
      <c r="M51" s="348" t="s">
        <v>463</v>
      </c>
      <c r="N51" s="349" t="s">
        <v>472</v>
      </c>
      <c r="O51" s="415">
        <v>0.5</v>
      </c>
      <c r="P51" s="26">
        <v>0.5</v>
      </c>
      <c r="Q51" s="35">
        <v>0</v>
      </c>
      <c r="R51" s="35">
        <v>0</v>
      </c>
      <c r="S51" s="435">
        <f t="shared" si="0"/>
        <v>1</v>
      </c>
      <c r="T51" s="340" t="s">
        <v>465</v>
      </c>
      <c r="U51" s="415">
        <v>0.5</v>
      </c>
      <c r="V51" s="24">
        <v>0.5</v>
      </c>
      <c r="W51" s="24">
        <v>0</v>
      </c>
      <c r="X51" s="392">
        <v>0</v>
      </c>
      <c r="Y51" s="407">
        <f>+U51+V51+W51+X51</f>
        <v>1</v>
      </c>
      <c r="Z51" s="38" t="s">
        <v>473</v>
      </c>
      <c r="AA51" s="348"/>
      <c r="AB51" s="394"/>
    </row>
    <row r="52" spans="1:28" ht="158.25" customHeight="1" x14ac:dyDescent="0.25">
      <c r="A52" s="124"/>
      <c r="B52" s="94"/>
      <c r="C52" s="348" t="s">
        <v>474</v>
      </c>
      <c r="D52" s="348" t="s">
        <v>475</v>
      </c>
      <c r="E52" s="35">
        <v>1</v>
      </c>
      <c r="F52" s="348" t="s">
        <v>476</v>
      </c>
      <c r="G52" s="35" t="s">
        <v>307</v>
      </c>
      <c r="H52" s="35" t="s">
        <v>477</v>
      </c>
      <c r="I52" s="348" t="s">
        <v>478</v>
      </c>
      <c r="J52" s="35" t="s">
        <v>479</v>
      </c>
      <c r="K52" s="35" t="s">
        <v>187</v>
      </c>
      <c r="L52" s="24">
        <v>1</v>
      </c>
      <c r="M52" s="35" t="s">
        <v>480</v>
      </c>
      <c r="N52" s="349" t="s">
        <v>481</v>
      </c>
      <c r="O52" s="415">
        <v>0.2</v>
      </c>
      <c r="P52" s="24">
        <v>0.2</v>
      </c>
      <c r="Q52" s="24">
        <v>0.2</v>
      </c>
      <c r="R52" s="24">
        <v>0.4</v>
      </c>
      <c r="S52" s="408">
        <f>SUM(O52:R52)</f>
        <v>1</v>
      </c>
      <c r="T52" s="340" t="s">
        <v>482</v>
      </c>
      <c r="U52" s="410">
        <v>1</v>
      </c>
      <c r="V52" s="354">
        <v>0</v>
      </c>
      <c r="W52" s="354">
        <v>0</v>
      </c>
      <c r="X52" s="355">
        <v>0</v>
      </c>
      <c r="Y52" s="356">
        <f>+U52+V52+W52+X52</f>
        <v>1</v>
      </c>
      <c r="Z52" s="38" t="s">
        <v>483</v>
      </c>
      <c r="AA52" s="358"/>
      <c r="AB52" s="359"/>
    </row>
    <row r="53" spans="1:28" ht="408.75" customHeight="1" x14ac:dyDescent="0.25">
      <c r="A53" s="124"/>
      <c r="B53" s="94"/>
      <c r="C53" s="334" t="s">
        <v>484</v>
      </c>
      <c r="D53" s="334" t="s">
        <v>485</v>
      </c>
      <c r="E53" s="99">
        <v>1</v>
      </c>
      <c r="F53" s="99" t="s">
        <v>486</v>
      </c>
      <c r="G53" s="94" t="s">
        <v>487</v>
      </c>
      <c r="H53" s="94" t="s">
        <v>427</v>
      </c>
      <c r="I53" s="334" t="s">
        <v>488</v>
      </c>
      <c r="J53" s="94" t="s">
        <v>489</v>
      </c>
      <c r="K53" s="94" t="s">
        <v>187</v>
      </c>
      <c r="L53" s="395">
        <v>1</v>
      </c>
      <c r="M53" s="94" t="s">
        <v>490</v>
      </c>
      <c r="N53" s="436" t="s">
        <v>491</v>
      </c>
      <c r="O53" s="397">
        <v>0.1</v>
      </c>
      <c r="P53" s="395">
        <v>0.3</v>
      </c>
      <c r="Q53" s="395">
        <v>0.3</v>
      </c>
      <c r="R53" s="395">
        <v>0.3</v>
      </c>
      <c r="S53" s="437">
        <f>SUM(O53:R56)</f>
        <v>1</v>
      </c>
      <c r="T53" s="261" t="s">
        <v>492</v>
      </c>
      <c r="U53" s="438">
        <v>0.1</v>
      </c>
      <c r="V53" s="439">
        <v>0.3</v>
      </c>
      <c r="W53" s="439">
        <v>0.3</v>
      </c>
      <c r="X53" s="440">
        <v>0.3</v>
      </c>
      <c r="Y53" s="402">
        <f>+U53+V53+W53+X53</f>
        <v>1</v>
      </c>
      <c r="Z53" s="345" t="s">
        <v>493</v>
      </c>
      <c r="AA53" s="346"/>
      <c r="AB53" s="347"/>
    </row>
    <row r="54" spans="1:28" ht="408.75" customHeight="1" x14ac:dyDescent="0.25">
      <c r="A54" s="124"/>
      <c r="B54" s="94"/>
      <c r="C54" s="334"/>
      <c r="D54" s="334"/>
      <c r="E54" s="101"/>
      <c r="F54" s="101"/>
      <c r="G54" s="94"/>
      <c r="H54" s="94"/>
      <c r="I54" s="334"/>
      <c r="J54" s="94"/>
      <c r="K54" s="94"/>
      <c r="L54" s="395"/>
      <c r="M54" s="94"/>
      <c r="N54" s="436"/>
      <c r="O54" s="397"/>
      <c r="P54" s="395"/>
      <c r="Q54" s="395"/>
      <c r="R54" s="395"/>
      <c r="S54" s="437"/>
      <c r="T54" s="261"/>
      <c r="U54" s="438"/>
      <c r="V54" s="439"/>
      <c r="W54" s="439"/>
      <c r="X54" s="440"/>
      <c r="Y54" s="402"/>
      <c r="Z54" s="331"/>
      <c r="AA54" s="332"/>
      <c r="AB54" s="333"/>
    </row>
    <row r="55" spans="1:28" ht="408.75" customHeight="1" x14ac:dyDescent="0.25">
      <c r="A55" s="124"/>
      <c r="B55" s="94"/>
      <c r="C55" s="334"/>
      <c r="D55" s="334"/>
      <c r="E55" s="35">
        <v>2</v>
      </c>
      <c r="F55" s="348" t="s">
        <v>494</v>
      </c>
      <c r="G55" s="94"/>
      <c r="H55" s="94"/>
      <c r="I55" s="334"/>
      <c r="J55" s="94"/>
      <c r="K55" s="94"/>
      <c r="L55" s="395"/>
      <c r="M55" s="94"/>
      <c r="N55" s="436"/>
      <c r="O55" s="397"/>
      <c r="P55" s="395"/>
      <c r="Q55" s="395"/>
      <c r="R55" s="395"/>
      <c r="S55" s="437"/>
      <c r="T55" s="261"/>
      <c r="U55" s="438"/>
      <c r="V55" s="439"/>
      <c r="W55" s="439"/>
      <c r="X55" s="440"/>
      <c r="Y55" s="402"/>
      <c r="Z55" s="441" t="s">
        <v>495</v>
      </c>
      <c r="AA55" s="423"/>
      <c r="AB55" s="424"/>
    </row>
    <row r="56" spans="1:28" ht="111" customHeight="1" x14ac:dyDescent="0.25">
      <c r="A56" s="124"/>
      <c r="B56" s="94"/>
      <c r="C56" s="334"/>
      <c r="D56" s="334"/>
      <c r="E56" s="35">
        <v>3</v>
      </c>
      <c r="F56" s="348" t="s">
        <v>496</v>
      </c>
      <c r="G56" s="94"/>
      <c r="H56" s="94"/>
      <c r="I56" s="334"/>
      <c r="J56" s="94"/>
      <c r="K56" s="94"/>
      <c r="L56" s="395"/>
      <c r="M56" s="94"/>
      <c r="N56" s="436"/>
      <c r="O56" s="397"/>
      <c r="P56" s="395"/>
      <c r="Q56" s="395"/>
      <c r="R56" s="395"/>
      <c r="S56" s="437"/>
      <c r="T56" s="261"/>
      <c r="U56" s="438"/>
      <c r="V56" s="439"/>
      <c r="W56" s="439"/>
      <c r="X56" s="440"/>
      <c r="Y56" s="402"/>
      <c r="Z56" s="38" t="s">
        <v>497</v>
      </c>
      <c r="AA56" s="423"/>
      <c r="AB56" s="424"/>
    </row>
    <row r="57" spans="1:28" ht="409.5" customHeight="1" x14ac:dyDescent="0.25">
      <c r="A57" s="124"/>
      <c r="B57" s="94"/>
      <c r="C57" s="334" t="s">
        <v>498</v>
      </c>
      <c r="D57" s="334" t="s">
        <v>499</v>
      </c>
      <c r="E57" s="99">
        <v>1</v>
      </c>
      <c r="F57" s="99" t="s">
        <v>500</v>
      </c>
      <c r="G57" s="99" t="s">
        <v>501</v>
      </c>
      <c r="H57" s="99" t="s">
        <v>427</v>
      </c>
      <c r="I57" s="334" t="s">
        <v>502</v>
      </c>
      <c r="J57" s="94" t="s">
        <v>489</v>
      </c>
      <c r="K57" s="94" t="s">
        <v>187</v>
      </c>
      <c r="L57" s="335">
        <v>1</v>
      </c>
      <c r="M57" s="99" t="s">
        <v>463</v>
      </c>
      <c r="N57" s="336" t="s">
        <v>503</v>
      </c>
      <c r="O57" s="375">
        <v>0.25</v>
      </c>
      <c r="P57" s="335">
        <v>0.25</v>
      </c>
      <c r="Q57" s="335">
        <v>0.25</v>
      </c>
      <c r="R57" s="335">
        <v>0.25</v>
      </c>
      <c r="S57" s="376">
        <f>SUM(O57:R60)</f>
        <v>1</v>
      </c>
      <c r="T57" s="261" t="s">
        <v>492</v>
      </c>
      <c r="U57" s="367">
        <v>0.25</v>
      </c>
      <c r="V57" s="368">
        <v>0.25</v>
      </c>
      <c r="W57" s="368">
        <v>0.25</v>
      </c>
      <c r="X57" s="442">
        <v>0.25</v>
      </c>
      <c r="Y57" s="443">
        <f>+U57+V57+W57+X57</f>
        <v>1</v>
      </c>
      <c r="Z57" s="345" t="s">
        <v>504</v>
      </c>
      <c r="AA57" s="99"/>
      <c r="AB57" s="336"/>
    </row>
    <row r="58" spans="1:28" ht="189" customHeight="1" x14ac:dyDescent="0.25">
      <c r="A58" s="124"/>
      <c r="B58" s="94"/>
      <c r="C58" s="334"/>
      <c r="D58" s="334"/>
      <c r="E58" s="101"/>
      <c r="F58" s="101"/>
      <c r="G58" s="101"/>
      <c r="H58" s="101"/>
      <c r="I58" s="334"/>
      <c r="J58" s="94"/>
      <c r="K58" s="94"/>
      <c r="L58" s="308"/>
      <c r="M58" s="100"/>
      <c r="N58" s="309"/>
      <c r="O58" s="431"/>
      <c r="P58" s="308"/>
      <c r="Q58" s="308"/>
      <c r="R58" s="308"/>
      <c r="S58" s="444"/>
      <c r="T58" s="261"/>
      <c r="U58" s="371"/>
      <c r="V58" s="372"/>
      <c r="W58" s="372"/>
      <c r="X58" s="445"/>
      <c r="Y58" s="446"/>
      <c r="Z58" s="331"/>
      <c r="AA58" s="101"/>
      <c r="AB58" s="322"/>
    </row>
    <row r="59" spans="1:28" ht="141" customHeight="1" x14ac:dyDescent="0.25">
      <c r="A59" s="124"/>
      <c r="B59" s="94"/>
      <c r="C59" s="334"/>
      <c r="D59" s="334"/>
      <c r="E59" s="35">
        <v>2</v>
      </c>
      <c r="F59" s="447" t="s">
        <v>505</v>
      </c>
      <c r="G59" s="35" t="s">
        <v>506</v>
      </c>
      <c r="H59" s="35" t="s">
        <v>427</v>
      </c>
      <c r="I59" s="334"/>
      <c r="J59" s="94"/>
      <c r="K59" s="94"/>
      <c r="L59" s="308"/>
      <c r="M59" s="100"/>
      <c r="N59" s="309"/>
      <c r="O59" s="431"/>
      <c r="P59" s="308"/>
      <c r="Q59" s="308"/>
      <c r="R59" s="308"/>
      <c r="S59" s="444"/>
      <c r="T59" s="261"/>
      <c r="U59" s="371"/>
      <c r="V59" s="372"/>
      <c r="W59" s="372"/>
      <c r="X59" s="445"/>
      <c r="Y59" s="446"/>
      <c r="Z59" s="38" t="s">
        <v>507</v>
      </c>
      <c r="AA59" s="22" t="s">
        <v>508</v>
      </c>
      <c r="AB59" s="394"/>
    </row>
    <row r="60" spans="1:28" ht="409.5" customHeight="1" x14ac:dyDescent="0.25">
      <c r="A60" s="124"/>
      <c r="B60" s="94"/>
      <c r="C60" s="334"/>
      <c r="D60" s="334"/>
      <c r="E60" s="35">
        <v>3</v>
      </c>
      <c r="F60" s="348" t="s">
        <v>509</v>
      </c>
      <c r="G60" s="35" t="s">
        <v>510</v>
      </c>
      <c r="H60" s="35" t="s">
        <v>427</v>
      </c>
      <c r="I60" s="334"/>
      <c r="J60" s="94"/>
      <c r="K60" s="94"/>
      <c r="L60" s="308"/>
      <c r="M60" s="100"/>
      <c r="N60" s="309"/>
      <c r="O60" s="431"/>
      <c r="P60" s="308"/>
      <c r="Q60" s="308"/>
      <c r="R60" s="308"/>
      <c r="S60" s="444"/>
      <c r="T60" s="261"/>
      <c r="U60" s="371"/>
      <c r="V60" s="372"/>
      <c r="W60" s="372"/>
      <c r="X60" s="445"/>
      <c r="Y60" s="446"/>
      <c r="Z60" s="345" t="s">
        <v>511</v>
      </c>
      <c r="AA60" s="99"/>
      <c r="AB60" s="336"/>
    </row>
    <row r="61" spans="1:28" ht="254.25" customHeight="1" x14ac:dyDescent="0.25">
      <c r="A61" s="124"/>
      <c r="B61" s="94"/>
      <c r="C61" s="348"/>
      <c r="D61" s="348"/>
      <c r="E61" s="35"/>
      <c r="F61" s="348"/>
      <c r="G61" s="35"/>
      <c r="H61" s="35"/>
      <c r="I61" s="348"/>
      <c r="J61" s="35"/>
      <c r="K61" s="35"/>
      <c r="L61" s="321"/>
      <c r="M61" s="101"/>
      <c r="N61" s="322"/>
      <c r="O61" s="378"/>
      <c r="P61" s="321"/>
      <c r="Q61" s="321"/>
      <c r="R61" s="321"/>
      <c r="S61" s="379"/>
      <c r="T61" s="340"/>
      <c r="U61" s="380"/>
      <c r="V61" s="381"/>
      <c r="W61" s="381"/>
      <c r="X61" s="448"/>
      <c r="Y61" s="449"/>
      <c r="Z61" s="331"/>
      <c r="AA61" s="101"/>
      <c r="AB61" s="322"/>
    </row>
    <row r="62" spans="1:28" s="450" customFormat="1" ht="193.5" customHeight="1" x14ac:dyDescent="0.25">
      <c r="A62" s="124"/>
      <c r="B62" s="94"/>
      <c r="C62" s="94" t="s">
        <v>512</v>
      </c>
      <c r="D62" s="94" t="s">
        <v>513</v>
      </c>
      <c r="E62" s="35">
        <v>1</v>
      </c>
      <c r="F62" s="348" t="s">
        <v>514</v>
      </c>
      <c r="G62" s="35" t="s">
        <v>515</v>
      </c>
      <c r="H62" s="35" t="s">
        <v>427</v>
      </c>
      <c r="I62" s="94" t="s">
        <v>516</v>
      </c>
      <c r="J62" s="94" t="s">
        <v>489</v>
      </c>
      <c r="K62" s="94" t="s">
        <v>187</v>
      </c>
      <c r="L62" s="395">
        <v>1</v>
      </c>
      <c r="M62" s="94" t="s">
        <v>517</v>
      </c>
      <c r="N62" s="396" t="s">
        <v>518</v>
      </c>
      <c r="O62" s="397">
        <v>0.25</v>
      </c>
      <c r="P62" s="398">
        <v>0.25</v>
      </c>
      <c r="Q62" s="398">
        <v>0.25</v>
      </c>
      <c r="R62" s="398">
        <v>0.25</v>
      </c>
      <c r="S62" s="437">
        <f>+O62+P62+Q62+R62</f>
        <v>1</v>
      </c>
      <c r="T62" s="261" t="s">
        <v>492</v>
      </c>
      <c r="U62" s="438">
        <v>0.25</v>
      </c>
      <c r="V62" s="439">
        <v>0.25</v>
      </c>
      <c r="W62" s="439">
        <v>0.25</v>
      </c>
      <c r="X62" s="440">
        <v>0.25</v>
      </c>
      <c r="Y62" s="402">
        <f>+U62+V62+W62+X62</f>
        <v>1</v>
      </c>
      <c r="Z62" s="357" t="s">
        <v>519</v>
      </c>
      <c r="AA62" s="423"/>
      <c r="AB62" s="424"/>
    </row>
    <row r="63" spans="1:28" s="450" customFormat="1" ht="273.75" customHeight="1" x14ac:dyDescent="0.25">
      <c r="A63" s="124"/>
      <c r="B63" s="94"/>
      <c r="C63" s="94"/>
      <c r="D63" s="94"/>
      <c r="E63" s="35">
        <v>2</v>
      </c>
      <c r="F63" s="348" t="s">
        <v>520</v>
      </c>
      <c r="G63" s="35" t="s">
        <v>521</v>
      </c>
      <c r="H63" s="35" t="s">
        <v>427</v>
      </c>
      <c r="I63" s="94"/>
      <c r="J63" s="94"/>
      <c r="K63" s="94"/>
      <c r="L63" s="395"/>
      <c r="M63" s="94"/>
      <c r="N63" s="396"/>
      <c r="O63" s="397"/>
      <c r="P63" s="398"/>
      <c r="Q63" s="398"/>
      <c r="R63" s="398"/>
      <c r="S63" s="437"/>
      <c r="T63" s="261"/>
      <c r="U63" s="438"/>
      <c r="V63" s="439"/>
      <c r="W63" s="439"/>
      <c r="X63" s="440"/>
      <c r="Y63" s="402"/>
      <c r="Z63" s="357" t="s">
        <v>522</v>
      </c>
      <c r="AA63" s="423"/>
      <c r="AB63" s="424"/>
    </row>
    <row r="64" spans="1:28" s="450" customFormat="1" ht="112.5" customHeight="1" x14ac:dyDescent="0.25">
      <c r="A64" s="124"/>
      <c r="B64" s="94"/>
      <c r="C64" s="94"/>
      <c r="D64" s="94"/>
      <c r="E64" s="35">
        <v>3</v>
      </c>
      <c r="F64" s="348" t="s">
        <v>523</v>
      </c>
      <c r="G64" s="35" t="s">
        <v>524</v>
      </c>
      <c r="H64" s="35" t="s">
        <v>427</v>
      </c>
      <c r="I64" s="94"/>
      <c r="J64" s="94"/>
      <c r="K64" s="94"/>
      <c r="L64" s="395"/>
      <c r="M64" s="94"/>
      <c r="N64" s="396"/>
      <c r="O64" s="397"/>
      <c r="P64" s="398"/>
      <c r="Q64" s="398"/>
      <c r="R64" s="398"/>
      <c r="S64" s="437"/>
      <c r="T64" s="261"/>
      <c r="U64" s="438"/>
      <c r="V64" s="439"/>
      <c r="W64" s="439"/>
      <c r="X64" s="440"/>
      <c r="Y64" s="402"/>
      <c r="Z64" s="357" t="s">
        <v>525</v>
      </c>
      <c r="AA64" s="423"/>
      <c r="AB64" s="424"/>
    </row>
    <row r="65" spans="1:28" ht="361.5" customHeight="1" x14ac:dyDescent="0.25">
      <c r="A65" s="124"/>
      <c r="B65" s="94"/>
      <c r="C65" s="35" t="s">
        <v>526</v>
      </c>
      <c r="D65" s="35" t="s">
        <v>527</v>
      </c>
      <c r="E65" s="35">
        <v>1</v>
      </c>
      <c r="F65" s="22" t="s">
        <v>528</v>
      </c>
      <c r="G65" s="35" t="s">
        <v>426</v>
      </c>
      <c r="H65" s="35" t="s">
        <v>529</v>
      </c>
      <c r="I65" s="348" t="s">
        <v>530</v>
      </c>
      <c r="J65" s="35" t="s">
        <v>531</v>
      </c>
      <c r="K65" s="35" t="s">
        <v>187</v>
      </c>
      <c r="L65" s="26">
        <v>1</v>
      </c>
      <c r="M65" s="35" t="s">
        <v>532</v>
      </c>
      <c r="N65" s="349" t="s">
        <v>533</v>
      </c>
      <c r="O65" s="415">
        <v>0.1</v>
      </c>
      <c r="P65" s="26">
        <v>0.3</v>
      </c>
      <c r="Q65" s="26">
        <v>0.3</v>
      </c>
      <c r="R65" s="26">
        <v>0.3</v>
      </c>
      <c r="S65" s="408">
        <f>+O65+P65+Q65+R65</f>
        <v>1</v>
      </c>
      <c r="T65" s="451" t="s">
        <v>534</v>
      </c>
      <c r="U65" s="410">
        <v>0</v>
      </c>
      <c r="V65" s="411">
        <v>0.3</v>
      </c>
      <c r="W65" s="411">
        <v>0.3</v>
      </c>
      <c r="X65" s="412">
        <v>0.4</v>
      </c>
      <c r="Y65" s="356">
        <f>+U65+V65+W65+X65</f>
        <v>1</v>
      </c>
      <c r="Z65" s="357" t="s">
        <v>535</v>
      </c>
      <c r="AA65" s="348"/>
      <c r="AB65" s="424"/>
    </row>
    <row r="66" spans="1:28" ht="408.75" customHeight="1" x14ac:dyDescent="0.25">
      <c r="A66" s="124"/>
      <c r="B66" s="94"/>
      <c r="C66" s="334" t="s">
        <v>536</v>
      </c>
      <c r="D66" s="334" t="s">
        <v>537</v>
      </c>
      <c r="E66" s="452">
        <v>1</v>
      </c>
      <c r="F66" s="348" t="s">
        <v>538</v>
      </c>
      <c r="G66" s="35" t="s">
        <v>539</v>
      </c>
      <c r="H66" s="35" t="s">
        <v>104</v>
      </c>
      <c r="I66" s="348" t="s">
        <v>540</v>
      </c>
      <c r="J66" s="348" t="s">
        <v>541</v>
      </c>
      <c r="K66" s="453" t="s">
        <v>187</v>
      </c>
      <c r="L66" s="24">
        <v>1</v>
      </c>
      <c r="M66" s="35" t="s">
        <v>542</v>
      </c>
      <c r="N66" s="349" t="s">
        <v>543</v>
      </c>
      <c r="O66" s="454">
        <v>0</v>
      </c>
      <c r="P66" s="455">
        <v>0.1</v>
      </c>
      <c r="Q66" s="455">
        <v>0.45</v>
      </c>
      <c r="R66" s="455">
        <v>0.45</v>
      </c>
      <c r="S66" s="352">
        <f>SUM(O66:R66)</f>
        <v>1</v>
      </c>
      <c r="T66" s="340" t="s">
        <v>544</v>
      </c>
      <c r="U66" s="454">
        <v>0</v>
      </c>
      <c r="V66" s="24">
        <v>1</v>
      </c>
      <c r="W66" s="351">
        <v>0</v>
      </c>
      <c r="X66" s="412">
        <v>0</v>
      </c>
      <c r="Y66" s="456">
        <f>SUM(U66:X66)</f>
        <v>1</v>
      </c>
      <c r="Z66" s="357" t="s">
        <v>545</v>
      </c>
      <c r="AA66" s="348"/>
      <c r="AB66" s="394"/>
    </row>
    <row r="67" spans="1:28" ht="169.5" customHeight="1" thickBot="1" x14ac:dyDescent="0.3">
      <c r="A67" s="125"/>
      <c r="B67" s="95"/>
      <c r="C67" s="457"/>
      <c r="D67" s="457"/>
      <c r="E67" s="458">
        <v>2</v>
      </c>
      <c r="F67" s="459" t="s">
        <v>546</v>
      </c>
      <c r="G67" s="56" t="s">
        <v>539</v>
      </c>
      <c r="H67" s="56" t="s">
        <v>104</v>
      </c>
      <c r="I67" s="459" t="s">
        <v>547</v>
      </c>
      <c r="J67" s="459" t="s">
        <v>548</v>
      </c>
      <c r="K67" s="460"/>
      <c r="L67" s="232">
        <v>1</v>
      </c>
      <c r="M67" s="461" t="s">
        <v>549</v>
      </c>
      <c r="N67" s="462" t="s">
        <v>550</v>
      </c>
      <c r="O67" s="463">
        <v>0</v>
      </c>
      <c r="P67" s="464">
        <v>0</v>
      </c>
      <c r="Q67" s="464">
        <v>0</v>
      </c>
      <c r="R67" s="464">
        <v>1</v>
      </c>
      <c r="S67" s="465">
        <f>SUM(O67:R67)</f>
        <v>1</v>
      </c>
      <c r="T67" s="466" t="s">
        <v>551</v>
      </c>
      <c r="U67" s="463">
        <v>0</v>
      </c>
      <c r="V67" s="183">
        <v>1</v>
      </c>
      <c r="W67" s="464">
        <v>0</v>
      </c>
      <c r="X67" s="467">
        <v>0</v>
      </c>
      <c r="Y67" s="468">
        <f>SUM(U67:X67)</f>
        <v>1</v>
      </c>
      <c r="Z67" s="469" t="s">
        <v>552</v>
      </c>
      <c r="AA67" s="459"/>
      <c r="AB67" s="470"/>
    </row>
    <row r="68" spans="1:28" ht="21" customHeight="1" thickBot="1" x14ac:dyDescent="0.3">
      <c r="A68" s="255"/>
      <c r="B68" s="258"/>
      <c r="C68" s="258"/>
      <c r="D68" s="258"/>
      <c r="E68" s="258"/>
      <c r="F68" s="258"/>
      <c r="G68" s="258"/>
      <c r="H68" s="258"/>
      <c r="I68" s="258"/>
      <c r="J68" s="258"/>
      <c r="K68" s="258"/>
      <c r="L68" s="258"/>
      <c r="M68" s="258"/>
      <c r="N68" s="258"/>
      <c r="O68" s="258"/>
      <c r="P68" s="258"/>
      <c r="Q68" s="258"/>
      <c r="R68" s="471"/>
      <c r="S68" s="255"/>
      <c r="T68" s="258"/>
      <c r="U68" s="258"/>
      <c r="V68" s="258"/>
      <c r="W68" s="258"/>
      <c r="X68" s="258"/>
      <c r="Y68" s="258"/>
      <c r="Z68" s="258"/>
      <c r="AA68" s="258"/>
      <c r="AB68" s="471"/>
    </row>
    <row r="69" spans="1:28" ht="25.5" customHeight="1" x14ac:dyDescent="0.25">
      <c r="A69" s="472" t="s">
        <v>164</v>
      </c>
      <c r="B69" s="473"/>
      <c r="C69" s="473"/>
      <c r="D69" s="473"/>
      <c r="E69" s="474"/>
      <c r="F69" s="475" t="s">
        <v>165</v>
      </c>
      <c r="G69" s="476"/>
      <c r="H69" s="476"/>
      <c r="I69" s="476"/>
      <c r="J69" s="476"/>
      <c r="K69" s="476"/>
      <c r="L69" s="472" t="s">
        <v>165</v>
      </c>
      <c r="M69" s="476"/>
      <c r="N69" s="476"/>
      <c r="O69" s="476"/>
      <c r="P69" s="476"/>
      <c r="Q69" s="476"/>
      <c r="R69" s="477"/>
      <c r="S69" s="478" t="s">
        <v>165</v>
      </c>
      <c r="T69" s="477"/>
      <c r="U69" s="479"/>
      <c r="V69" s="479"/>
      <c r="W69" s="479"/>
      <c r="X69" s="479"/>
      <c r="Y69" s="480"/>
      <c r="Z69" s="481" t="s">
        <v>165</v>
      </c>
      <c r="AA69" s="474"/>
      <c r="AB69" s="482"/>
    </row>
    <row r="70" spans="1:28" ht="22.5" customHeight="1" x14ac:dyDescent="0.25">
      <c r="A70" s="44" t="s">
        <v>166</v>
      </c>
      <c r="B70" s="94"/>
      <c r="C70" s="94"/>
      <c r="D70" s="94"/>
      <c r="E70" s="396"/>
      <c r="F70" s="483" t="s">
        <v>168</v>
      </c>
      <c r="G70" s="453"/>
      <c r="H70" s="453"/>
      <c r="I70" s="453"/>
      <c r="J70" s="453"/>
      <c r="K70" s="453"/>
      <c r="L70" s="44" t="s">
        <v>170</v>
      </c>
      <c r="M70" s="453"/>
      <c r="N70" s="453"/>
      <c r="O70" s="453"/>
      <c r="P70" s="453"/>
      <c r="Q70" s="453"/>
      <c r="R70" s="484"/>
      <c r="S70" s="10" t="s">
        <v>168</v>
      </c>
      <c r="T70" s="484"/>
      <c r="U70" s="485"/>
      <c r="V70" s="485"/>
      <c r="W70" s="485"/>
      <c r="X70" s="485"/>
      <c r="Y70" s="486"/>
      <c r="Z70" s="348" t="s">
        <v>170</v>
      </c>
      <c r="AA70" s="396"/>
      <c r="AB70" s="487"/>
    </row>
    <row r="71" spans="1:28" ht="22.5" customHeight="1" thickBot="1" x14ac:dyDescent="0.3">
      <c r="A71" s="55" t="s">
        <v>173</v>
      </c>
      <c r="B71" s="488"/>
      <c r="C71" s="95"/>
      <c r="D71" s="95"/>
      <c r="E71" s="489"/>
      <c r="F71" s="490" t="s">
        <v>173</v>
      </c>
      <c r="G71" s="491"/>
      <c r="H71" s="460"/>
      <c r="I71" s="460"/>
      <c r="J71" s="460"/>
      <c r="K71" s="460"/>
      <c r="L71" s="55" t="s">
        <v>173</v>
      </c>
      <c r="M71" s="460"/>
      <c r="N71" s="460"/>
      <c r="O71" s="460"/>
      <c r="P71" s="460"/>
      <c r="Q71" s="460"/>
      <c r="R71" s="492"/>
      <c r="S71" s="493" t="s">
        <v>173</v>
      </c>
      <c r="T71" s="492"/>
      <c r="U71" s="494"/>
      <c r="V71" s="494"/>
      <c r="W71" s="494"/>
      <c r="X71" s="494"/>
      <c r="Y71" s="495"/>
      <c r="Z71" s="459" t="s">
        <v>173</v>
      </c>
      <c r="AA71" s="489"/>
      <c r="AB71" s="496"/>
    </row>
    <row r="74" spans="1:28" ht="22.5" customHeight="1" x14ac:dyDescent="0.25">
      <c r="E74" s="247"/>
      <c r="H74" s="247"/>
      <c r="K74" s="247"/>
      <c r="L74" s="247"/>
    </row>
    <row r="75" spans="1:28" ht="22.5" customHeight="1" x14ac:dyDescent="0.25">
      <c r="E75" s="247"/>
      <c r="H75" s="247"/>
      <c r="K75" s="247"/>
      <c r="L75" s="247"/>
    </row>
  </sheetData>
  <mergeCells count="379">
    <mergeCell ref="B71:E71"/>
    <mergeCell ref="G71:K71"/>
    <mergeCell ref="M71:R71"/>
    <mergeCell ref="T71:Y71"/>
    <mergeCell ref="AA71:AB71"/>
    <mergeCell ref="B69:E69"/>
    <mergeCell ref="G69:K69"/>
    <mergeCell ref="M69:R69"/>
    <mergeCell ref="T69:Y69"/>
    <mergeCell ref="AA69:AB69"/>
    <mergeCell ref="B70:E70"/>
    <mergeCell ref="G70:K70"/>
    <mergeCell ref="M70:R70"/>
    <mergeCell ref="T70:Y70"/>
    <mergeCell ref="AA70:AB70"/>
    <mergeCell ref="Y62:Y64"/>
    <mergeCell ref="C66:C67"/>
    <mergeCell ref="D66:D67"/>
    <mergeCell ref="K66:K67"/>
    <mergeCell ref="A68:R68"/>
    <mergeCell ref="S68:AB68"/>
    <mergeCell ref="S62:S64"/>
    <mergeCell ref="T62:T64"/>
    <mergeCell ref="U62:U64"/>
    <mergeCell ref="V62:V64"/>
    <mergeCell ref="W62:W64"/>
    <mergeCell ref="X62:X64"/>
    <mergeCell ref="M62:M64"/>
    <mergeCell ref="N62:N64"/>
    <mergeCell ref="O62:O64"/>
    <mergeCell ref="P62:P64"/>
    <mergeCell ref="Q62:Q64"/>
    <mergeCell ref="R62:R64"/>
    <mergeCell ref="C62:C64"/>
    <mergeCell ref="D62:D64"/>
    <mergeCell ref="I62:I64"/>
    <mergeCell ref="J62:J64"/>
    <mergeCell ref="K62:K64"/>
    <mergeCell ref="L62:L64"/>
    <mergeCell ref="X57:X61"/>
    <mergeCell ref="Y57:Y61"/>
    <mergeCell ref="Z57:Z58"/>
    <mergeCell ref="AA57:AA58"/>
    <mergeCell ref="AB57:AB58"/>
    <mergeCell ref="Z60:Z61"/>
    <mergeCell ref="AA60:AA61"/>
    <mergeCell ref="AB60:AB61"/>
    <mergeCell ref="R57:R61"/>
    <mergeCell ref="S57:S61"/>
    <mergeCell ref="T57:T60"/>
    <mergeCell ref="U57:U61"/>
    <mergeCell ref="V57:V61"/>
    <mergeCell ref="W57:W61"/>
    <mergeCell ref="L57:L61"/>
    <mergeCell ref="M57:M61"/>
    <mergeCell ref="N57:N61"/>
    <mergeCell ref="O57:O61"/>
    <mergeCell ref="P57:P61"/>
    <mergeCell ref="Q57:Q61"/>
    <mergeCell ref="AB53:AB54"/>
    <mergeCell ref="C57:C60"/>
    <mergeCell ref="D57:D60"/>
    <mergeCell ref="E57:E58"/>
    <mergeCell ref="F57:F58"/>
    <mergeCell ref="G57:G58"/>
    <mergeCell ref="H57:H58"/>
    <mergeCell ref="I57:I60"/>
    <mergeCell ref="J57:J60"/>
    <mergeCell ref="K57:K60"/>
    <mergeCell ref="V53:V56"/>
    <mergeCell ref="W53:W56"/>
    <mergeCell ref="X53:X56"/>
    <mergeCell ref="Y53:Y56"/>
    <mergeCell ref="Z53:Z54"/>
    <mergeCell ref="AA53:AA54"/>
    <mergeCell ref="P53:P56"/>
    <mergeCell ref="Q53:Q56"/>
    <mergeCell ref="R53:R56"/>
    <mergeCell ref="S53:S56"/>
    <mergeCell ref="T53:T56"/>
    <mergeCell ref="U53:U56"/>
    <mergeCell ref="J53:J56"/>
    <mergeCell ref="K53:K56"/>
    <mergeCell ref="L53:L56"/>
    <mergeCell ref="M53:M56"/>
    <mergeCell ref="N53:N56"/>
    <mergeCell ref="O53:O56"/>
    <mergeCell ref="Z49:Z50"/>
    <mergeCell ref="AA49:AA50"/>
    <mergeCell ref="AB49:AB50"/>
    <mergeCell ref="C53:C56"/>
    <mergeCell ref="D53:D56"/>
    <mergeCell ref="E53:E54"/>
    <mergeCell ref="F53:F54"/>
    <mergeCell ref="G53:G56"/>
    <mergeCell ref="H53:H56"/>
    <mergeCell ref="I53:I56"/>
    <mergeCell ref="S49:S50"/>
    <mergeCell ref="U49:U50"/>
    <mergeCell ref="V49:V50"/>
    <mergeCell ref="W49:W50"/>
    <mergeCell ref="X49:X50"/>
    <mergeCell ref="Y49:Y50"/>
    <mergeCell ref="M49:M50"/>
    <mergeCell ref="N49:N50"/>
    <mergeCell ref="O49:O50"/>
    <mergeCell ref="P49:P50"/>
    <mergeCell ref="Q49:Q50"/>
    <mergeCell ref="R49:R50"/>
    <mergeCell ref="G49:G50"/>
    <mergeCell ref="H49:H50"/>
    <mergeCell ref="I49:I50"/>
    <mergeCell ref="J49:J50"/>
    <mergeCell ref="K49:K50"/>
    <mergeCell ref="L49:L50"/>
    <mergeCell ref="B44:B67"/>
    <mergeCell ref="U45:U48"/>
    <mergeCell ref="V45:V48"/>
    <mergeCell ref="W45:W48"/>
    <mergeCell ref="X45:X48"/>
    <mergeCell ref="Y45:Y48"/>
    <mergeCell ref="C49:C50"/>
    <mergeCell ref="D49:D50"/>
    <mergeCell ref="E49:E50"/>
    <mergeCell ref="F49:F50"/>
    <mergeCell ref="W42:W43"/>
    <mergeCell ref="X42:X43"/>
    <mergeCell ref="Y42:Y43"/>
    <mergeCell ref="Z42:Z43"/>
    <mergeCell ref="AA42:AA43"/>
    <mergeCell ref="AB42:AB43"/>
    <mergeCell ref="Q42:Q43"/>
    <mergeCell ref="R42:R43"/>
    <mergeCell ref="S42:S43"/>
    <mergeCell ref="T42:T43"/>
    <mergeCell ref="U42:U43"/>
    <mergeCell ref="V42:V43"/>
    <mergeCell ref="AA39:AA40"/>
    <mergeCell ref="AB39:AB40"/>
    <mergeCell ref="I42:I43"/>
    <mergeCell ref="J42:J43"/>
    <mergeCell ref="K42:K43"/>
    <mergeCell ref="L42:L43"/>
    <mergeCell ref="M42:M43"/>
    <mergeCell ref="N42:N43"/>
    <mergeCell ref="O42:O43"/>
    <mergeCell ref="P42:P43"/>
    <mergeCell ref="U39:U40"/>
    <mergeCell ref="V39:V40"/>
    <mergeCell ref="W39:W40"/>
    <mergeCell ref="X39:X40"/>
    <mergeCell ref="Y39:Y40"/>
    <mergeCell ref="Z39:Z40"/>
    <mergeCell ref="N39:N40"/>
    <mergeCell ref="O39:O40"/>
    <mergeCell ref="P39:P40"/>
    <mergeCell ref="Q39:Q40"/>
    <mergeCell ref="R39:R40"/>
    <mergeCell ref="S39:S40"/>
    <mergeCell ref="H39:H43"/>
    <mergeCell ref="I39:I40"/>
    <mergeCell ref="J39:J40"/>
    <mergeCell ref="K39:K40"/>
    <mergeCell ref="L39:L40"/>
    <mergeCell ref="M39:M40"/>
    <mergeCell ref="W37:W38"/>
    <mergeCell ref="X37:X38"/>
    <mergeCell ref="Y37:Y38"/>
    <mergeCell ref="Z37:Z38"/>
    <mergeCell ref="AA37:AA38"/>
    <mergeCell ref="AB37:AB38"/>
    <mergeCell ref="P37:P38"/>
    <mergeCell ref="Q37:Q38"/>
    <mergeCell ref="R37:R38"/>
    <mergeCell ref="S37:S38"/>
    <mergeCell ref="U37:U38"/>
    <mergeCell ref="V37:V38"/>
    <mergeCell ref="J37:J38"/>
    <mergeCell ref="K37:K38"/>
    <mergeCell ref="L37:L38"/>
    <mergeCell ref="M37:M38"/>
    <mergeCell ref="N37:N38"/>
    <mergeCell ref="O37:O38"/>
    <mergeCell ref="Z34:Z36"/>
    <mergeCell ref="AA34:AA36"/>
    <mergeCell ref="AB34:AB36"/>
    <mergeCell ref="C37:C38"/>
    <mergeCell ref="D37:D38"/>
    <mergeCell ref="E37:E38"/>
    <mergeCell ref="F37:F38"/>
    <mergeCell ref="G37:G38"/>
    <mergeCell ref="H37:H38"/>
    <mergeCell ref="I37:I38"/>
    <mergeCell ref="S34:S36"/>
    <mergeCell ref="U34:U36"/>
    <mergeCell ref="V34:V36"/>
    <mergeCell ref="W34:W36"/>
    <mergeCell ref="X34:X36"/>
    <mergeCell ref="Y34:Y36"/>
    <mergeCell ref="M34:M36"/>
    <mergeCell ref="N34:N36"/>
    <mergeCell ref="O34:O36"/>
    <mergeCell ref="P34:P36"/>
    <mergeCell ref="Q34:Q36"/>
    <mergeCell ref="R34:R36"/>
    <mergeCell ref="AA32:AA33"/>
    <mergeCell ref="AB32:AB33"/>
    <mergeCell ref="E34:E36"/>
    <mergeCell ref="F34:F36"/>
    <mergeCell ref="G34:G36"/>
    <mergeCell ref="H34:H36"/>
    <mergeCell ref="I34:I36"/>
    <mergeCell ref="J34:J36"/>
    <mergeCell ref="K34:K36"/>
    <mergeCell ref="L34:L36"/>
    <mergeCell ref="U32:U33"/>
    <mergeCell ref="V32:V33"/>
    <mergeCell ref="W32:W33"/>
    <mergeCell ref="X32:X33"/>
    <mergeCell ref="Y32:Y33"/>
    <mergeCell ref="Z32:Z33"/>
    <mergeCell ref="N32:N33"/>
    <mergeCell ref="O32:O33"/>
    <mergeCell ref="P32:P33"/>
    <mergeCell ref="Q32:Q33"/>
    <mergeCell ref="R32:R33"/>
    <mergeCell ref="S32:S33"/>
    <mergeCell ref="H32:H33"/>
    <mergeCell ref="I32:I33"/>
    <mergeCell ref="J32:J33"/>
    <mergeCell ref="K32:K33"/>
    <mergeCell ref="L32:L33"/>
    <mergeCell ref="M32:M33"/>
    <mergeCell ref="X28:X31"/>
    <mergeCell ref="Y28:Y31"/>
    <mergeCell ref="Z28:Z31"/>
    <mergeCell ref="AA28:AA31"/>
    <mergeCell ref="AB28:AB31"/>
    <mergeCell ref="C32:C33"/>
    <mergeCell ref="D32:D33"/>
    <mergeCell ref="E32:E33"/>
    <mergeCell ref="F32:F33"/>
    <mergeCell ref="G32:G33"/>
    <mergeCell ref="Q28:Q31"/>
    <mergeCell ref="R28:R31"/>
    <mergeCell ref="S28:S31"/>
    <mergeCell ref="U28:U31"/>
    <mergeCell ref="V28:V31"/>
    <mergeCell ref="W28:W31"/>
    <mergeCell ref="K28:K31"/>
    <mergeCell ref="L28:L31"/>
    <mergeCell ref="M28:M31"/>
    <mergeCell ref="N28:N31"/>
    <mergeCell ref="O28:O31"/>
    <mergeCell ref="P28:P31"/>
    <mergeCell ref="AA26:AA27"/>
    <mergeCell ref="AB26:AB27"/>
    <mergeCell ref="C28:C31"/>
    <mergeCell ref="D28:D31"/>
    <mergeCell ref="E28:E31"/>
    <mergeCell ref="F28:F31"/>
    <mergeCell ref="G28:G31"/>
    <mergeCell ref="H28:H31"/>
    <mergeCell ref="I28:I31"/>
    <mergeCell ref="J28:J31"/>
    <mergeCell ref="U26:U27"/>
    <mergeCell ref="V26:V27"/>
    <mergeCell ref="W26:W27"/>
    <mergeCell ref="X26:X27"/>
    <mergeCell ref="Y26:Y27"/>
    <mergeCell ref="Z26:Z27"/>
    <mergeCell ref="N26:N27"/>
    <mergeCell ref="O26:O27"/>
    <mergeCell ref="P26:P27"/>
    <mergeCell ref="Q26:Q27"/>
    <mergeCell ref="R26:R27"/>
    <mergeCell ref="S26:S27"/>
    <mergeCell ref="H26:H27"/>
    <mergeCell ref="I26:I27"/>
    <mergeCell ref="J26:J27"/>
    <mergeCell ref="K26:K27"/>
    <mergeCell ref="L26:L27"/>
    <mergeCell ref="M26:M27"/>
    <mergeCell ref="B26:B43"/>
    <mergeCell ref="C26:C27"/>
    <mergeCell ref="D26:D27"/>
    <mergeCell ref="E26:E27"/>
    <mergeCell ref="F26:F27"/>
    <mergeCell ref="G26:G27"/>
    <mergeCell ref="C39:C43"/>
    <mergeCell ref="D39:D43"/>
    <mergeCell ref="G39:G43"/>
    <mergeCell ref="W22:W24"/>
    <mergeCell ref="X22:X24"/>
    <mergeCell ref="Y22:Y24"/>
    <mergeCell ref="Z22:Z24"/>
    <mergeCell ref="AA22:AA24"/>
    <mergeCell ref="AB22:AB24"/>
    <mergeCell ref="P22:P24"/>
    <mergeCell ref="Q22:Q24"/>
    <mergeCell ref="R22:R24"/>
    <mergeCell ref="S22:S24"/>
    <mergeCell ref="U22:U24"/>
    <mergeCell ref="V22:V24"/>
    <mergeCell ref="J22:J24"/>
    <mergeCell ref="K22:K24"/>
    <mergeCell ref="L22:L24"/>
    <mergeCell ref="M22:M24"/>
    <mergeCell ref="N22:N24"/>
    <mergeCell ref="O22:O24"/>
    <mergeCell ref="X18:X21"/>
    <mergeCell ref="Y18:Y21"/>
    <mergeCell ref="Z18:Z21"/>
    <mergeCell ref="AA18:AA21"/>
    <mergeCell ref="AB18:AB21"/>
    <mergeCell ref="E22:E24"/>
    <mergeCell ref="F22:F24"/>
    <mergeCell ref="G22:G24"/>
    <mergeCell ref="H22:H24"/>
    <mergeCell ref="I22:I24"/>
    <mergeCell ref="R18:R21"/>
    <mergeCell ref="S18:S21"/>
    <mergeCell ref="T18:T21"/>
    <mergeCell ref="U18:U21"/>
    <mergeCell ref="V18:V21"/>
    <mergeCell ref="W18:W21"/>
    <mergeCell ref="L18:L21"/>
    <mergeCell ref="M18:M21"/>
    <mergeCell ref="N18:N21"/>
    <mergeCell ref="O18:O21"/>
    <mergeCell ref="P18:P21"/>
    <mergeCell ref="Q18:Q21"/>
    <mergeCell ref="F18:F21"/>
    <mergeCell ref="G18:G21"/>
    <mergeCell ref="H18:H21"/>
    <mergeCell ref="I18:I21"/>
    <mergeCell ref="J18:J21"/>
    <mergeCell ref="K18:K21"/>
    <mergeCell ref="T16:T17"/>
    <mergeCell ref="U16:Y16"/>
    <mergeCell ref="Z16:Z17"/>
    <mergeCell ref="AA16:AA17"/>
    <mergeCell ref="AB16:AB17"/>
    <mergeCell ref="A18:A67"/>
    <mergeCell ref="B18:B25"/>
    <mergeCell ref="C18:C25"/>
    <mergeCell ref="D18:D25"/>
    <mergeCell ref="E18:E21"/>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XFD1"/>
    <mergeCell ref="A2:A5"/>
    <mergeCell ref="B2:AA2"/>
    <mergeCell ref="B3:AA3"/>
    <mergeCell ref="B4:AA5"/>
    <mergeCell ref="A6:AB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47E58-CF88-4C2F-B032-D51DBB9EE34D}">
  <sheetPr codeName="Hoja4"/>
  <dimension ref="A1:AB75"/>
  <sheetViews>
    <sheetView workbookViewId="0">
      <selection activeCell="D13" sqref="D13:AB13"/>
    </sheetView>
  </sheetViews>
  <sheetFormatPr baseColWidth="10" defaultRowHeight="22.5" customHeight="1" x14ac:dyDescent="0.25"/>
  <cols>
    <col min="1" max="1" width="21.85546875" style="247" customWidth="1"/>
    <col min="2" max="2" width="14.85546875" style="247" customWidth="1"/>
    <col min="3" max="3" width="13.5703125" style="497" customWidth="1"/>
    <col min="4" max="4" width="13.140625" style="497" customWidth="1"/>
    <col min="5" max="5" width="6.5703125" style="278" customWidth="1"/>
    <col min="6" max="6" width="14.7109375" style="497" customWidth="1"/>
    <col min="7" max="7" width="16.5703125" style="278" customWidth="1"/>
    <col min="8" max="8" width="10.5703125" style="278" customWidth="1"/>
    <col min="9" max="9" width="13.140625" style="497" customWidth="1"/>
    <col min="10" max="10" width="13.28515625" style="247" customWidth="1"/>
    <col min="11" max="11" width="13" style="278" customWidth="1"/>
    <col min="12" max="12" width="12" style="278" customWidth="1"/>
    <col min="13" max="13" width="10.85546875" style="247" customWidth="1"/>
    <col min="14" max="14" width="16" style="497" customWidth="1"/>
    <col min="15" max="18" width="7" style="278" customWidth="1"/>
    <col min="19" max="19" width="21.7109375" style="498" customWidth="1"/>
    <col min="20" max="20" width="0.5703125" style="262" customWidth="1"/>
    <col min="21" max="23" width="8.28515625" style="499" customWidth="1"/>
    <col min="24" max="24" width="8.28515625" style="500" customWidth="1"/>
    <col min="25" max="25" width="14" style="501" customWidth="1"/>
    <col min="26" max="26" width="104.140625" style="497" customWidth="1"/>
    <col min="27" max="27" width="33.7109375" style="247" customWidth="1"/>
    <col min="28" max="28" width="34.85546875" style="247" customWidth="1"/>
    <col min="29" max="256" width="11.42578125" style="247"/>
    <col min="257" max="257" width="21.85546875" style="247" customWidth="1"/>
    <col min="258" max="258" width="14.85546875" style="247" customWidth="1"/>
    <col min="259" max="259" width="13.5703125" style="247" customWidth="1"/>
    <col min="260" max="260" width="13.140625" style="247" customWidth="1"/>
    <col min="261" max="261" width="6.5703125" style="247" customWidth="1"/>
    <col min="262" max="262" width="14.7109375" style="247" customWidth="1"/>
    <col min="263" max="263" width="16.5703125" style="247" customWidth="1"/>
    <col min="264" max="264" width="10.5703125" style="247" customWidth="1"/>
    <col min="265" max="265" width="13.140625" style="247" customWidth="1"/>
    <col min="266" max="266" width="13.28515625" style="247" customWidth="1"/>
    <col min="267" max="267" width="13" style="247" customWidth="1"/>
    <col min="268" max="268" width="12" style="247" customWidth="1"/>
    <col min="269" max="269" width="10.85546875" style="247" customWidth="1"/>
    <col min="270" max="270" width="16" style="247" customWidth="1"/>
    <col min="271" max="274" width="7" style="247" customWidth="1"/>
    <col min="275" max="275" width="21.7109375" style="247" customWidth="1"/>
    <col min="276" max="276" width="0.5703125" style="247" customWidth="1"/>
    <col min="277" max="280" width="8.28515625" style="247" customWidth="1"/>
    <col min="281" max="281" width="14" style="247" customWidth="1"/>
    <col min="282" max="282" width="104.140625" style="247" customWidth="1"/>
    <col min="283" max="283" width="33.7109375" style="247" customWidth="1"/>
    <col min="284" max="284" width="34.85546875" style="247" customWidth="1"/>
    <col min="285" max="512" width="11.42578125" style="247"/>
    <col min="513" max="513" width="21.85546875" style="247" customWidth="1"/>
    <col min="514" max="514" width="14.85546875" style="247" customWidth="1"/>
    <col min="515" max="515" width="13.5703125" style="247" customWidth="1"/>
    <col min="516" max="516" width="13.140625" style="247" customWidth="1"/>
    <col min="517" max="517" width="6.5703125" style="247" customWidth="1"/>
    <col min="518" max="518" width="14.7109375" style="247" customWidth="1"/>
    <col min="519" max="519" width="16.5703125" style="247" customWidth="1"/>
    <col min="520" max="520" width="10.5703125" style="247" customWidth="1"/>
    <col min="521" max="521" width="13.140625" style="247" customWidth="1"/>
    <col min="522" max="522" width="13.28515625" style="247" customWidth="1"/>
    <col min="523" max="523" width="13" style="247" customWidth="1"/>
    <col min="524" max="524" width="12" style="247" customWidth="1"/>
    <col min="525" max="525" width="10.85546875" style="247" customWidth="1"/>
    <col min="526" max="526" width="16" style="247" customWidth="1"/>
    <col min="527" max="530" width="7" style="247" customWidth="1"/>
    <col min="531" max="531" width="21.7109375" style="247" customWidth="1"/>
    <col min="532" max="532" width="0.5703125" style="247" customWidth="1"/>
    <col min="533" max="536" width="8.28515625" style="247" customWidth="1"/>
    <col min="537" max="537" width="14" style="247" customWidth="1"/>
    <col min="538" max="538" width="104.140625" style="247" customWidth="1"/>
    <col min="539" max="539" width="33.7109375" style="247" customWidth="1"/>
    <col min="540" max="540" width="34.85546875" style="247" customWidth="1"/>
    <col min="541" max="768" width="11.42578125" style="247"/>
    <col min="769" max="769" width="21.85546875" style="247" customWidth="1"/>
    <col min="770" max="770" width="14.85546875" style="247" customWidth="1"/>
    <col min="771" max="771" width="13.5703125" style="247" customWidth="1"/>
    <col min="772" max="772" width="13.140625" style="247" customWidth="1"/>
    <col min="773" max="773" width="6.5703125" style="247" customWidth="1"/>
    <col min="774" max="774" width="14.7109375" style="247" customWidth="1"/>
    <col min="775" max="775" width="16.5703125" style="247" customWidth="1"/>
    <col min="776" max="776" width="10.5703125" style="247" customWidth="1"/>
    <col min="777" max="777" width="13.140625" style="247" customWidth="1"/>
    <col min="778" max="778" width="13.28515625" style="247" customWidth="1"/>
    <col min="779" max="779" width="13" style="247" customWidth="1"/>
    <col min="780" max="780" width="12" style="247" customWidth="1"/>
    <col min="781" max="781" width="10.85546875" style="247" customWidth="1"/>
    <col min="782" max="782" width="16" style="247" customWidth="1"/>
    <col min="783" max="786" width="7" style="247" customWidth="1"/>
    <col min="787" max="787" width="21.7109375" style="247" customWidth="1"/>
    <col min="788" max="788" width="0.5703125" style="247" customWidth="1"/>
    <col min="789" max="792" width="8.28515625" style="247" customWidth="1"/>
    <col min="793" max="793" width="14" style="247" customWidth="1"/>
    <col min="794" max="794" width="104.140625" style="247" customWidth="1"/>
    <col min="795" max="795" width="33.7109375" style="247" customWidth="1"/>
    <col min="796" max="796" width="34.85546875" style="247" customWidth="1"/>
    <col min="797" max="1024" width="11.42578125" style="247"/>
    <col min="1025" max="1025" width="21.85546875" style="247" customWidth="1"/>
    <col min="1026" max="1026" width="14.85546875" style="247" customWidth="1"/>
    <col min="1027" max="1027" width="13.5703125" style="247" customWidth="1"/>
    <col min="1028" max="1028" width="13.140625" style="247" customWidth="1"/>
    <col min="1029" max="1029" width="6.5703125" style="247" customWidth="1"/>
    <col min="1030" max="1030" width="14.7109375" style="247" customWidth="1"/>
    <col min="1031" max="1031" width="16.5703125" style="247" customWidth="1"/>
    <col min="1032" max="1032" width="10.5703125" style="247" customWidth="1"/>
    <col min="1033" max="1033" width="13.140625" style="247" customWidth="1"/>
    <col min="1034" max="1034" width="13.28515625" style="247" customWidth="1"/>
    <col min="1035" max="1035" width="13" style="247" customWidth="1"/>
    <col min="1036" max="1036" width="12" style="247" customWidth="1"/>
    <col min="1037" max="1037" width="10.85546875" style="247" customWidth="1"/>
    <col min="1038" max="1038" width="16" style="247" customWidth="1"/>
    <col min="1039" max="1042" width="7" style="247" customWidth="1"/>
    <col min="1043" max="1043" width="21.7109375" style="247" customWidth="1"/>
    <col min="1044" max="1044" width="0.5703125" style="247" customWidth="1"/>
    <col min="1045" max="1048" width="8.28515625" style="247" customWidth="1"/>
    <col min="1049" max="1049" width="14" style="247" customWidth="1"/>
    <col min="1050" max="1050" width="104.140625" style="247" customWidth="1"/>
    <col min="1051" max="1051" width="33.7109375" style="247" customWidth="1"/>
    <col min="1052" max="1052" width="34.85546875" style="247" customWidth="1"/>
    <col min="1053" max="1280" width="11.42578125" style="247"/>
    <col min="1281" max="1281" width="21.85546875" style="247" customWidth="1"/>
    <col min="1282" max="1282" width="14.85546875" style="247" customWidth="1"/>
    <col min="1283" max="1283" width="13.5703125" style="247" customWidth="1"/>
    <col min="1284" max="1284" width="13.140625" style="247" customWidth="1"/>
    <col min="1285" max="1285" width="6.5703125" style="247" customWidth="1"/>
    <col min="1286" max="1286" width="14.7109375" style="247" customWidth="1"/>
    <col min="1287" max="1287" width="16.5703125" style="247" customWidth="1"/>
    <col min="1288" max="1288" width="10.5703125" style="247" customWidth="1"/>
    <col min="1289" max="1289" width="13.140625" style="247" customWidth="1"/>
    <col min="1290" max="1290" width="13.28515625" style="247" customWidth="1"/>
    <col min="1291" max="1291" width="13" style="247" customWidth="1"/>
    <col min="1292" max="1292" width="12" style="247" customWidth="1"/>
    <col min="1293" max="1293" width="10.85546875" style="247" customWidth="1"/>
    <col min="1294" max="1294" width="16" style="247" customWidth="1"/>
    <col min="1295" max="1298" width="7" style="247" customWidth="1"/>
    <col min="1299" max="1299" width="21.7109375" style="247" customWidth="1"/>
    <col min="1300" max="1300" width="0.5703125" style="247" customWidth="1"/>
    <col min="1301" max="1304" width="8.28515625" style="247" customWidth="1"/>
    <col min="1305" max="1305" width="14" style="247" customWidth="1"/>
    <col min="1306" max="1306" width="104.140625" style="247" customWidth="1"/>
    <col min="1307" max="1307" width="33.7109375" style="247" customWidth="1"/>
    <col min="1308" max="1308" width="34.85546875" style="247" customWidth="1"/>
    <col min="1309" max="1536" width="11.42578125" style="247"/>
    <col min="1537" max="1537" width="21.85546875" style="247" customWidth="1"/>
    <col min="1538" max="1538" width="14.85546875" style="247" customWidth="1"/>
    <col min="1539" max="1539" width="13.5703125" style="247" customWidth="1"/>
    <col min="1540" max="1540" width="13.140625" style="247" customWidth="1"/>
    <col min="1541" max="1541" width="6.5703125" style="247" customWidth="1"/>
    <col min="1542" max="1542" width="14.7109375" style="247" customWidth="1"/>
    <col min="1543" max="1543" width="16.5703125" style="247" customWidth="1"/>
    <col min="1544" max="1544" width="10.5703125" style="247" customWidth="1"/>
    <col min="1545" max="1545" width="13.140625" style="247" customWidth="1"/>
    <col min="1546" max="1546" width="13.28515625" style="247" customWidth="1"/>
    <col min="1547" max="1547" width="13" style="247" customWidth="1"/>
    <col min="1548" max="1548" width="12" style="247" customWidth="1"/>
    <col min="1549" max="1549" width="10.85546875" style="247" customWidth="1"/>
    <col min="1550" max="1550" width="16" style="247" customWidth="1"/>
    <col min="1551" max="1554" width="7" style="247" customWidth="1"/>
    <col min="1555" max="1555" width="21.7109375" style="247" customWidth="1"/>
    <col min="1556" max="1556" width="0.5703125" style="247" customWidth="1"/>
    <col min="1557" max="1560" width="8.28515625" style="247" customWidth="1"/>
    <col min="1561" max="1561" width="14" style="247" customWidth="1"/>
    <col min="1562" max="1562" width="104.140625" style="247" customWidth="1"/>
    <col min="1563" max="1563" width="33.7109375" style="247" customWidth="1"/>
    <col min="1564" max="1564" width="34.85546875" style="247" customWidth="1"/>
    <col min="1565" max="1792" width="11.42578125" style="247"/>
    <col min="1793" max="1793" width="21.85546875" style="247" customWidth="1"/>
    <col min="1794" max="1794" width="14.85546875" style="247" customWidth="1"/>
    <col min="1795" max="1795" width="13.5703125" style="247" customWidth="1"/>
    <col min="1796" max="1796" width="13.140625" style="247" customWidth="1"/>
    <col min="1797" max="1797" width="6.5703125" style="247" customWidth="1"/>
    <col min="1798" max="1798" width="14.7109375" style="247" customWidth="1"/>
    <col min="1799" max="1799" width="16.5703125" style="247" customWidth="1"/>
    <col min="1800" max="1800" width="10.5703125" style="247" customWidth="1"/>
    <col min="1801" max="1801" width="13.140625" style="247" customWidth="1"/>
    <col min="1802" max="1802" width="13.28515625" style="247" customWidth="1"/>
    <col min="1803" max="1803" width="13" style="247" customWidth="1"/>
    <col min="1804" max="1804" width="12" style="247" customWidth="1"/>
    <col min="1805" max="1805" width="10.85546875" style="247" customWidth="1"/>
    <col min="1806" max="1806" width="16" style="247" customWidth="1"/>
    <col min="1807" max="1810" width="7" style="247" customWidth="1"/>
    <col min="1811" max="1811" width="21.7109375" style="247" customWidth="1"/>
    <col min="1812" max="1812" width="0.5703125" style="247" customWidth="1"/>
    <col min="1813" max="1816" width="8.28515625" style="247" customWidth="1"/>
    <col min="1817" max="1817" width="14" style="247" customWidth="1"/>
    <col min="1818" max="1818" width="104.140625" style="247" customWidth="1"/>
    <col min="1819" max="1819" width="33.7109375" style="247" customWidth="1"/>
    <col min="1820" max="1820" width="34.85546875" style="247" customWidth="1"/>
    <col min="1821" max="2048" width="11.42578125" style="247"/>
    <col min="2049" max="2049" width="21.85546875" style="247" customWidth="1"/>
    <col min="2050" max="2050" width="14.85546875" style="247" customWidth="1"/>
    <col min="2051" max="2051" width="13.5703125" style="247" customWidth="1"/>
    <col min="2052" max="2052" width="13.140625" style="247" customWidth="1"/>
    <col min="2053" max="2053" width="6.5703125" style="247" customWidth="1"/>
    <col min="2054" max="2054" width="14.7109375" style="247" customWidth="1"/>
    <col min="2055" max="2055" width="16.5703125" style="247" customWidth="1"/>
    <col min="2056" max="2056" width="10.5703125" style="247" customWidth="1"/>
    <col min="2057" max="2057" width="13.140625" style="247" customWidth="1"/>
    <col min="2058" max="2058" width="13.28515625" style="247" customWidth="1"/>
    <col min="2059" max="2059" width="13" style="247" customWidth="1"/>
    <col min="2060" max="2060" width="12" style="247" customWidth="1"/>
    <col min="2061" max="2061" width="10.85546875" style="247" customWidth="1"/>
    <col min="2062" max="2062" width="16" style="247" customWidth="1"/>
    <col min="2063" max="2066" width="7" style="247" customWidth="1"/>
    <col min="2067" max="2067" width="21.7109375" style="247" customWidth="1"/>
    <col min="2068" max="2068" width="0.5703125" style="247" customWidth="1"/>
    <col min="2069" max="2072" width="8.28515625" style="247" customWidth="1"/>
    <col min="2073" max="2073" width="14" style="247" customWidth="1"/>
    <col min="2074" max="2074" width="104.140625" style="247" customWidth="1"/>
    <col min="2075" max="2075" width="33.7109375" style="247" customWidth="1"/>
    <col min="2076" max="2076" width="34.85546875" style="247" customWidth="1"/>
    <col min="2077" max="2304" width="11.42578125" style="247"/>
    <col min="2305" max="2305" width="21.85546875" style="247" customWidth="1"/>
    <col min="2306" max="2306" width="14.85546875" style="247" customWidth="1"/>
    <col min="2307" max="2307" width="13.5703125" style="247" customWidth="1"/>
    <col min="2308" max="2308" width="13.140625" style="247" customWidth="1"/>
    <col min="2309" max="2309" width="6.5703125" style="247" customWidth="1"/>
    <col min="2310" max="2310" width="14.7109375" style="247" customWidth="1"/>
    <col min="2311" max="2311" width="16.5703125" style="247" customWidth="1"/>
    <col min="2312" max="2312" width="10.5703125" style="247" customWidth="1"/>
    <col min="2313" max="2313" width="13.140625" style="247" customWidth="1"/>
    <col min="2314" max="2314" width="13.28515625" style="247" customWidth="1"/>
    <col min="2315" max="2315" width="13" style="247" customWidth="1"/>
    <col min="2316" max="2316" width="12" style="247" customWidth="1"/>
    <col min="2317" max="2317" width="10.85546875" style="247" customWidth="1"/>
    <col min="2318" max="2318" width="16" style="247" customWidth="1"/>
    <col min="2319" max="2322" width="7" style="247" customWidth="1"/>
    <col min="2323" max="2323" width="21.7109375" style="247" customWidth="1"/>
    <col min="2324" max="2324" width="0.5703125" style="247" customWidth="1"/>
    <col min="2325" max="2328" width="8.28515625" style="247" customWidth="1"/>
    <col min="2329" max="2329" width="14" style="247" customWidth="1"/>
    <col min="2330" max="2330" width="104.140625" style="247" customWidth="1"/>
    <col min="2331" max="2331" width="33.7109375" style="247" customWidth="1"/>
    <col min="2332" max="2332" width="34.85546875" style="247" customWidth="1"/>
    <col min="2333" max="2560" width="11.42578125" style="247"/>
    <col min="2561" max="2561" width="21.85546875" style="247" customWidth="1"/>
    <col min="2562" max="2562" width="14.85546875" style="247" customWidth="1"/>
    <col min="2563" max="2563" width="13.5703125" style="247" customWidth="1"/>
    <col min="2564" max="2564" width="13.140625" style="247" customWidth="1"/>
    <col min="2565" max="2565" width="6.5703125" style="247" customWidth="1"/>
    <col min="2566" max="2566" width="14.7109375" style="247" customWidth="1"/>
    <col min="2567" max="2567" width="16.5703125" style="247" customWidth="1"/>
    <col min="2568" max="2568" width="10.5703125" style="247" customWidth="1"/>
    <col min="2569" max="2569" width="13.140625" style="247" customWidth="1"/>
    <col min="2570" max="2570" width="13.28515625" style="247" customWidth="1"/>
    <col min="2571" max="2571" width="13" style="247" customWidth="1"/>
    <col min="2572" max="2572" width="12" style="247" customWidth="1"/>
    <col min="2573" max="2573" width="10.85546875" style="247" customWidth="1"/>
    <col min="2574" max="2574" width="16" style="247" customWidth="1"/>
    <col min="2575" max="2578" width="7" style="247" customWidth="1"/>
    <col min="2579" max="2579" width="21.7109375" style="247" customWidth="1"/>
    <col min="2580" max="2580" width="0.5703125" style="247" customWidth="1"/>
    <col min="2581" max="2584" width="8.28515625" style="247" customWidth="1"/>
    <col min="2585" max="2585" width="14" style="247" customWidth="1"/>
    <col min="2586" max="2586" width="104.140625" style="247" customWidth="1"/>
    <col min="2587" max="2587" width="33.7109375" style="247" customWidth="1"/>
    <col min="2588" max="2588" width="34.85546875" style="247" customWidth="1"/>
    <col min="2589" max="2816" width="11.42578125" style="247"/>
    <col min="2817" max="2817" width="21.85546875" style="247" customWidth="1"/>
    <col min="2818" max="2818" width="14.85546875" style="247" customWidth="1"/>
    <col min="2819" max="2819" width="13.5703125" style="247" customWidth="1"/>
    <col min="2820" max="2820" width="13.140625" style="247" customWidth="1"/>
    <col min="2821" max="2821" width="6.5703125" style="247" customWidth="1"/>
    <col min="2822" max="2822" width="14.7109375" style="247" customWidth="1"/>
    <col min="2823" max="2823" width="16.5703125" style="247" customWidth="1"/>
    <col min="2824" max="2824" width="10.5703125" style="247" customWidth="1"/>
    <col min="2825" max="2825" width="13.140625" style="247" customWidth="1"/>
    <col min="2826" max="2826" width="13.28515625" style="247" customWidth="1"/>
    <col min="2827" max="2827" width="13" style="247" customWidth="1"/>
    <col min="2828" max="2828" width="12" style="247" customWidth="1"/>
    <col min="2829" max="2829" width="10.85546875" style="247" customWidth="1"/>
    <col min="2830" max="2830" width="16" style="247" customWidth="1"/>
    <col min="2831" max="2834" width="7" style="247" customWidth="1"/>
    <col min="2835" max="2835" width="21.7109375" style="247" customWidth="1"/>
    <col min="2836" max="2836" width="0.5703125" style="247" customWidth="1"/>
    <col min="2837" max="2840" width="8.28515625" style="247" customWidth="1"/>
    <col min="2841" max="2841" width="14" style="247" customWidth="1"/>
    <col min="2842" max="2842" width="104.140625" style="247" customWidth="1"/>
    <col min="2843" max="2843" width="33.7109375" style="247" customWidth="1"/>
    <col min="2844" max="2844" width="34.85546875" style="247" customWidth="1"/>
    <col min="2845" max="3072" width="11.42578125" style="247"/>
    <col min="3073" max="3073" width="21.85546875" style="247" customWidth="1"/>
    <col min="3074" max="3074" width="14.85546875" style="247" customWidth="1"/>
    <col min="3075" max="3075" width="13.5703125" style="247" customWidth="1"/>
    <col min="3076" max="3076" width="13.140625" style="247" customWidth="1"/>
    <col min="3077" max="3077" width="6.5703125" style="247" customWidth="1"/>
    <col min="3078" max="3078" width="14.7109375" style="247" customWidth="1"/>
    <col min="3079" max="3079" width="16.5703125" style="247" customWidth="1"/>
    <col min="3080" max="3080" width="10.5703125" style="247" customWidth="1"/>
    <col min="3081" max="3081" width="13.140625" style="247" customWidth="1"/>
    <col min="3082" max="3082" width="13.28515625" style="247" customWidth="1"/>
    <col min="3083" max="3083" width="13" style="247" customWidth="1"/>
    <col min="3084" max="3084" width="12" style="247" customWidth="1"/>
    <col min="3085" max="3085" width="10.85546875" style="247" customWidth="1"/>
    <col min="3086" max="3086" width="16" style="247" customWidth="1"/>
    <col min="3087" max="3090" width="7" style="247" customWidth="1"/>
    <col min="3091" max="3091" width="21.7109375" style="247" customWidth="1"/>
    <col min="3092" max="3092" width="0.5703125" style="247" customWidth="1"/>
    <col min="3093" max="3096" width="8.28515625" style="247" customWidth="1"/>
    <col min="3097" max="3097" width="14" style="247" customWidth="1"/>
    <col min="3098" max="3098" width="104.140625" style="247" customWidth="1"/>
    <col min="3099" max="3099" width="33.7109375" style="247" customWidth="1"/>
    <col min="3100" max="3100" width="34.85546875" style="247" customWidth="1"/>
    <col min="3101" max="3328" width="11.42578125" style="247"/>
    <col min="3329" max="3329" width="21.85546875" style="247" customWidth="1"/>
    <col min="3330" max="3330" width="14.85546875" style="247" customWidth="1"/>
    <col min="3331" max="3331" width="13.5703125" style="247" customWidth="1"/>
    <col min="3332" max="3332" width="13.140625" style="247" customWidth="1"/>
    <col min="3333" max="3333" width="6.5703125" style="247" customWidth="1"/>
    <col min="3334" max="3334" width="14.7109375" style="247" customWidth="1"/>
    <col min="3335" max="3335" width="16.5703125" style="247" customWidth="1"/>
    <col min="3336" max="3336" width="10.5703125" style="247" customWidth="1"/>
    <col min="3337" max="3337" width="13.140625" style="247" customWidth="1"/>
    <col min="3338" max="3338" width="13.28515625" style="247" customWidth="1"/>
    <col min="3339" max="3339" width="13" style="247" customWidth="1"/>
    <col min="3340" max="3340" width="12" style="247" customWidth="1"/>
    <col min="3341" max="3341" width="10.85546875" style="247" customWidth="1"/>
    <col min="3342" max="3342" width="16" style="247" customWidth="1"/>
    <col min="3343" max="3346" width="7" style="247" customWidth="1"/>
    <col min="3347" max="3347" width="21.7109375" style="247" customWidth="1"/>
    <col min="3348" max="3348" width="0.5703125" style="247" customWidth="1"/>
    <col min="3349" max="3352" width="8.28515625" style="247" customWidth="1"/>
    <col min="3353" max="3353" width="14" style="247" customWidth="1"/>
    <col min="3354" max="3354" width="104.140625" style="247" customWidth="1"/>
    <col min="3355" max="3355" width="33.7109375" style="247" customWidth="1"/>
    <col min="3356" max="3356" width="34.85546875" style="247" customWidth="1"/>
    <col min="3357" max="3584" width="11.42578125" style="247"/>
    <col min="3585" max="3585" width="21.85546875" style="247" customWidth="1"/>
    <col min="3586" max="3586" width="14.85546875" style="247" customWidth="1"/>
    <col min="3587" max="3587" width="13.5703125" style="247" customWidth="1"/>
    <col min="3588" max="3588" width="13.140625" style="247" customWidth="1"/>
    <col min="3589" max="3589" width="6.5703125" style="247" customWidth="1"/>
    <col min="3590" max="3590" width="14.7109375" style="247" customWidth="1"/>
    <col min="3591" max="3591" width="16.5703125" style="247" customWidth="1"/>
    <col min="3592" max="3592" width="10.5703125" style="247" customWidth="1"/>
    <col min="3593" max="3593" width="13.140625" style="247" customWidth="1"/>
    <col min="3594" max="3594" width="13.28515625" style="247" customWidth="1"/>
    <col min="3595" max="3595" width="13" style="247" customWidth="1"/>
    <col min="3596" max="3596" width="12" style="247" customWidth="1"/>
    <col min="3597" max="3597" width="10.85546875" style="247" customWidth="1"/>
    <col min="3598" max="3598" width="16" style="247" customWidth="1"/>
    <col min="3599" max="3602" width="7" style="247" customWidth="1"/>
    <col min="3603" max="3603" width="21.7109375" style="247" customWidth="1"/>
    <col min="3604" max="3604" width="0.5703125" style="247" customWidth="1"/>
    <col min="3605" max="3608" width="8.28515625" style="247" customWidth="1"/>
    <col min="3609" max="3609" width="14" style="247" customWidth="1"/>
    <col min="3610" max="3610" width="104.140625" style="247" customWidth="1"/>
    <col min="3611" max="3611" width="33.7109375" style="247" customWidth="1"/>
    <col min="3612" max="3612" width="34.85546875" style="247" customWidth="1"/>
    <col min="3613" max="3840" width="11.42578125" style="247"/>
    <col min="3841" max="3841" width="21.85546875" style="247" customWidth="1"/>
    <col min="3842" max="3842" width="14.85546875" style="247" customWidth="1"/>
    <col min="3843" max="3843" width="13.5703125" style="247" customWidth="1"/>
    <col min="3844" max="3844" width="13.140625" style="247" customWidth="1"/>
    <col min="3845" max="3845" width="6.5703125" style="247" customWidth="1"/>
    <col min="3846" max="3846" width="14.7109375" style="247" customWidth="1"/>
    <col min="3847" max="3847" width="16.5703125" style="247" customWidth="1"/>
    <col min="3848" max="3848" width="10.5703125" style="247" customWidth="1"/>
    <col min="3849" max="3849" width="13.140625" style="247" customWidth="1"/>
    <col min="3850" max="3850" width="13.28515625" style="247" customWidth="1"/>
    <col min="3851" max="3851" width="13" style="247" customWidth="1"/>
    <col min="3852" max="3852" width="12" style="247" customWidth="1"/>
    <col min="3853" max="3853" width="10.85546875" style="247" customWidth="1"/>
    <col min="3854" max="3854" width="16" style="247" customWidth="1"/>
    <col min="3855" max="3858" width="7" style="247" customWidth="1"/>
    <col min="3859" max="3859" width="21.7109375" style="247" customWidth="1"/>
    <col min="3860" max="3860" width="0.5703125" style="247" customWidth="1"/>
    <col min="3861" max="3864" width="8.28515625" style="247" customWidth="1"/>
    <col min="3865" max="3865" width="14" style="247" customWidth="1"/>
    <col min="3866" max="3866" width="104.140625" style="247" customWidth="1"/>
    <col min="3867" max="3867" width="33.7109375" style="247" customWidth="1"/>
    <col min="3868" max="3868" width="34.85546875" style="247" customWidth="1"/>
    <col min="3869" max="4096" width="11.42578125" style="247"/>
    <col min="4097" max="4097" width="21.85546875" style="247" customWidth="1"/>
    <col min="4098" max="4098" width="14.85546875" style="247" customWidth="1"/>
    <col min="4099" max="4099" width="13.5703125" style="247" customWidth="1"/>
    <col min="4100" max="4100" width="13.140625" style="247" customWidth="1"/>
    <col min="4101" max="4101" width="6.5703125" style="247" customWidth="1"/>
    <col min="4102" max="4102" width="14.7109375" style="247" customWidth="1"/>
    <col min="4103" max="4103" width="16.5703125" style="247" customWidth="1"/>
    <col min="4104" max="4104" width="10.5703125" style="247" customWidth="1"/>
    <col min="4105" max="4105" width="13.140625" style="247" customWidth="1"/>
    <col min="4106" max="4106" width="13.28515625" style="247" customWidth="1"/>
    <col min="4107" max="4107" width="13" style="247" customWidth="1"/>
    <col min="4108" max="4108" width="12" style="247" customWidth="1"/>
    <col min="4109" max="4109" width="10.85546875" style="247" customWidth="1"/>
    <col min="4110" max="4110" width="16" style="247" customWidth="1"/>
    <col min="4111" max="4114" width="7" style="247" customWidth="1"/>
    <col min="4115" max="4115" width="21.7109375" style="247" customWidth="1"/>
    <col min="4116" max="4116" width="0.5703125" style="247" customWidth="1"/>
    <col min="4117" max="4120" width="8.28515625" style="247" customWidth="1"/>
    <col min="4121" max="4121" width="14" style="247" customWidth="1"/>
    <col min="4122" max="4122" width="104.140625" style="247" customWidth="1"/>
    <col min="4123" max="4123" width="33.7109375" style="247" customWidth="1"/>
    <col min="4124" max="4124" width="34.85546875" style="247" customWidth="1"/>
    <col min="4125" max="4352" width="11.42578125" style="247"/>
    <col min="4353" max="4353" width="21.85546875" style="247" customWidth="1"/>
    <col min="4354" max="4354" width="14.85546875" style="247" customWidth="1"/>
    <col min="4355" max="4355" width="13.5703125" style="247" customWidth="1"/>
    <col min="4356" max="4356" width="13.140625" style="247" customWidth="1"/>
    <col min="4357" max="4357" width="6.5703125" style="247" customWidth="1"/>
    <col min="4358" max="4358" width="14.7109375" style="247" customWidth="1"/>
    <col min="4359" max="4359" width="16.5703125" style="247" customWidth="1"/>
    <col min="4360" max="4360" width="10.5703125" style="247" customWidth="1"/>
    <col min="4361" max="4361" width="13.140625" style="247" customWidth="1"/>
    <col min="4362" max="4362" width="13.28515625" style="247" customWidth="1"/>
    <col min="4363" max="4363" width="13" style="247" customWidth="1"/>
    <col min="4364" max="4364" width="12" style="247" customWidth="1"/>
    <col min="4365" max="4365" width="10.85546875" style="247" customWidth="1"/>
    <col min="4366" max="4366" width="16" style="247" customWidth="1"/>
    <col min="4367" max="4370" width="7" style="247" customWidth="1"/>
    <col min="4371" max="4371" width="21.7109375" style="247" customWidth="1"/>
    <col min="4372" max="4372" width="0.5703125" style="247" customWidth="1"/>
    <col min="4373" max="4376" width="8.28515625" style="247" customWidth="1"/>
    <col min="4377" max="4377" width="14" style="247" customWidth="1"/>
    <col min="4378" max="4378" width="104.140625" style="247" customWidth="1"/>
    <col min="4379" max="4379" width="33.7109375" style="247" customWidth="1"/>
    <col min="4380" max="4380" width="34.85546875" style="247" customWidth="1"/>
    <col min="4381" max="4608" width="11.42578125" style="247"/>
    <col min="4609" max="4609" width="21.85546875" style="247" customWidth="1"/>
    <col min="4610" max="4610" width="14.85546875" style="247" customWidth="1"/>
    <col min="4611" max="4611" width="13.5703125" style="247" customWidth="1"/>
    <col min="4612" max="4612" width="13.140625" style="247" customWidth="1"/>
    <col min="4613" max="4613" width="6.5703125" style="247" customWidth="1"/>
    <col min="4614" max="4614" width="14.7109375" style="247" customWidth="1"/>
    <col min="4615" max="4615" width="16.5703125" style="247" customWidth="1"/>
    <col min="4616" max="4616" width="10.5703125" style="247" customWidth="1"/>
    <col min="4617" max="4617" width="13.140625" style="247" customWidth="1"/>
    <col min="4618" max="4618" width="13.28515625" style="247" customWidth="1"/>
    <col min="4619" max="4619" width="13" style="247" customWidth="1"/>
    <col min="4620" max="4620" width="12" style="247" customWidth="1"/>
    <col min="4621" max="4621" width="10.85546875" style="247" customWidth="1"/>
    <col min="4622" max="4622" width="16" style="247" customWidth="1"/>
    <col min="4623" max="4626" width="7" style="247" customWidth="1"/>
    <col min="4627" max="4627" width="21.7109375" style="247" customWidth="1"/>
    <col min="4628" max="4628" width="0.5703125" style="247" customWidth="1"/>
    <col min="4629" max="4632" width="8.28515625" style="247" customWidth="1"/>
    <col min="4633" max="4633" width="14" style="247" customWidth="1"/>
    <col min="4634" max="4634" width="104.140625" style="247" customWidth="1"/>
    <col min="4635" max="4635" width="33.7109375" style="247" customWidth="1"/>
    <col min="4636" max="4636" width="34.85546875" style="247" customWidth="1"/>
    <col min="4637" max="4864" width="11.42578125" style="247"/>
    <col min="4865" max="4865" width="21.85546875" style="247" customWidth="1"/>
    <col min="4866" max="4866" width="14.85546875" style="247" customWidth="1"/>
    <col min="4867" max="4867" width="13.5703125" style="247" customWidth="1"/>
    <col min="4868" max="4868" width="13.140625" style="247" customWidth="1"/>
    <col min="4869" max="4869" width="6.5703125" style="247" customWidth="1"/>
    <col min="4870" max="4870" width="14.7109375" style="247" customWidth="1"/>
    <col min="4871" max="4871" width="16.5703125" style="247" customWidth="1"/>
    <col min="4872" max="4872" width="10.5703125" style="247" customWidth="1"/>
    <col min="4873" max="4873" width="13.140625" style="247" customWidth="1"/>
    <col min="4874" max="4874" width="13.28515625" style="247" customWidth="1"/>
    <col min="4875" max="4875" width="13" style="247" customWidth="1"/>
    <col min="4876" max="4876" width="12" style="247" customWidth="1"/>
    <col min="4877" max="4877" width="10.85546875" style="247" customWidth="1"/>
    <col min="4878" max="4878" width="16" style="247" customWidth="1"/>
    <col min="4879" max="4882" width="7" style="247" customWidth="1"/>
    <col min="4883" max="4883" width="21.7109375" style="247" customWidth="1"/>
    <col min="4884" max="4884" width="0.5703125" style="247" customWidth="1"/>
    <col min="4885" max="4888" width="8.28515625" style="247" customWidth="1"/>
    <col min="4889" max="4889" width="14" style="247" customWidth="1"/>
    <col min="4890" max="4890" width="104.140625" style="247" customWidth="1"/>
    <col min="4891" max="4891" width="33.7109375" style="247" customWidth="1"/>
    <col min="4892" max="4892" width="34.85546875" style="247" customWidth="1"/>
    <col min="4893" max="5120" width="11.42578125" style="247"/>
    <col min="5121" max="5121" width="21.85546875" style="247" customWidth="1"/>
    <col min="5122" max="5122" width="14.85546875" style="247" customWidth="1"/>
    <col min="5123" max="5123" width="13.5703125" style="247" customWidth="1"/>
    <col min="5124" max="5124" width="13.140625" style="247" customWidth="1"/>
    <col min="5125" max="5125" width="6.5703125" style="247" customWidth="1"/>
    <col min="5126" max="5126" width="14.7109375" style="247" customWidth="1"/>
    <col min="5127" max="5127" width="16.5703125" style="247" customWidth="1"/>
    <col min="5128" max="5128" width="10.5703125" style="247" customWidth="1"/>
    <col min="5129" max="5129" width="13.140625" style="247" customWidth="1"/>
    <col min="5130" max="5130" width="13.28515625" style="247" customWidth="1"/>
    <col min="5131" max="5131" width="13" style="247" customWidth="1"/>
    <col min="5132" max="5132" width="12" style="247" customWidth="1"/>
    <col min="5133" max="5133" width="10.85546875" style="247" customWidth="1"/>
    <col min="5134" max="5134" width="16" style="247" customWidth="1"/>
    <col min="5135" max="5138" width="7" style="247" customWidth="1"/>
    <col min="5139" max="5139" width="21.7109375" style="247" customWidth="1"/>
    <col min="5140" max="5140" width="0.5703125" style="247" customWidth="1"/>
    <col min="5141" max="5144" width="8.28515625" style="247" customWidth="1"/>
    <col min="5145" max="5145" width="14" style="247" customWidth="1"/>
    <col min="5146" max="5146" width="104.140625" style="247" customWidth="1"/>
    <col min="5147" max="5147" width="33.7109375" style="247" customWidth="1"/>
    <col min="5148" max="5148" width="34.85546875" style="247" customWidth="1"/>
    <col min="5149" max="5376" width="11.42578125" style="247"/>
    <col min="5377" max="5377" width="21.85546875" style="247" customWidth="1"/>
    <col min="5378" max="5378" width="14.85546875" style="247" customWidth="1"/>
    <col min="5379" max="5379" width="13.5703125" style="247" customWidth="1"/>
    <col min="5380" max="5380" width="13.140625" style="247" customWidth="1"/>
    <col min="5381" max="5381" width="6.5703125" style="247" customWidth="1"/>
    <col min="5382" max="5382" width="14.7109375" style="247" customWidth="1"/>
    <col min="5383" max="5383" width="16.5703125" style="247" customWidth="1"/>
    <col min="5384" max="5384" width="10.5703125" style="247" customWidth="1"/>
    <col min="5385" max="5385" width="13.140625" style="247" customWidth="1"/>
    <col min="5386" max="5386" width="13.28515625" style="247" customWidth="1"/>
    <col min="5387" max="5387" width="13" style="247" customWidth="1"/>
    <col min="5388" max="5388" width="12" style="247" customWidth="1"/>
    <col min="5389" max="5389" width="10.85546875" style="247" customWidth="1"/>
    <col min="5390" max="5390" width="16" style="247" customWidth="1"/>
    <col min="5391" max="5394" width="7" style="247" customWidth="1"/>
    <col min="5395" max="5395" width="21.7109375" style="247" customWidth="1"/>
    <col min="5396" max="5396" width="0.5703125" style="247" customWidth="1"/>
    <col min="5397" max="5400" width="8.28515625" style="247" customWidth="1"/>
    <col min="5401" max="5401" width="14" style="247" customWidth="1"/>
    <col min="5402" max="5402" width="104.140625" style="247" customWidth="1"/>
    <col min="5403" max="5403" width="33.7109375" style="247" customWidth="1"/>
    <col min="5404" max="5404" width="34.85546875" style="247" customWidth="1"/>
    <col min="5405" max="5632" width="11.42578125" style="247"/>
    <col min="5633" max="5633" width="21.85546875" style="247" customWidth="1"/>
    <col min="5634" max="5634" width="14.85546875" style="247" customWidth="1"/>
    <col min="5635" max="5635" width="13.5703125" style="247" customWidth="1"/>
    <col min="5636" max="5636" width="13.140625" style="247" customWidth="1"/>
    <col min="5637" max="5637" width="6.5703125" style="247" customWidth="1"/>
    <col min="5638" max="5638" width="14.7109375" style="247" customWidth="1"/>
    <col min="5639" max="5639" width="16.5703125" style="247" customWidth="1"/>
    <col min="5640" max="5640" width="10.5703125" style="247" customWidth="1"/>
    <col min="5641" max="5641" width="13.140625" style="247" customWidth="1"/>
    <col min="5642" max="5642" width="13.28515625" style="247" customWidth="1"/>
    <col min="5643" max="5643" width="13" style="247" customWidth="1"/>
    <col min="5644" max="5644" width="12" style="247" customWidth="1"/>
    <col min="5645" max="5645" width="10.85546875" style="247" customWidth="1"/>
    <col min="5646" max="5646" width="16" style="247" customWidth="1"/>
    <col min="5647" max="5650" width="7" style="247" customWidth="1"/>
    <col min="5651" max="5651" width="21.7109375" style="247" customWidth="1"/>
    <col min="5652" max="5652" width="0.5703125" style="247" customWidth="1"/>
    <col min="5653" max="5656" width="8.28515625" style="247" customWidth="1"/>
    <col min="5657" max="5657" width="14" style="247" customWidth="1"/>
    <col min="5658" max="5658" width="104.140625" style="247" customWidth="1"/>
    <col min="5659" max="5659" width="33.7109375" style="247" customWidth="1"/>
    <col min="5660" max="5660" width="34.85546875" style="247" customWidth="1"/>
    <col min="5661" max="5888" width="11.42578125" style="247"/>
    <col min="5889" max="5889" width="21.85546875" style="247" customWidth="1"/>
    <col min="5890" max="5890" width="14.85546875" style="247" customWidth="1"/>
    <col min="5891" max="5891" width="13.5703125" style="247" customWidth="1"/>
    <col min="5892" max="5892" width="13.140625" style="247" customWidth="1"/>
    <col min="5893" max="5893" width="6.5703125" style="247" customWidth="1"/>
    <col min="5894" max="5894" width="14.7109375" style="247" customWidth="1"/>
    <col min="5895" max="5895" width="16.5703125" style="247" customWidth="1"/>
    <col min="5896" max="5896" width="10.5703125" style="247" customWidth="1"/>
    <col min="5897" max="5897" width="13.140625" style="247" customWidth="1"/>
    <col min="5898" max="5898" width="13.28515625" style="247" customWidth="1"/>
    <col min="5899" max="5899" width="13" style="247" customWidth="1"/>
    <col min="5900" max="5900" width="12" style="247" customWidth="1"/>
    <col min="5901" max="5901" width="10.85546875" style="247" customWidth="1"/>
    <col min="5902" max="5902" width="16" style="247" customWidth="1"/>
    <col min="5903" max="5906" width="7" style="247" customWidth="1"/>
    <col min="5907" max="5907" width="21.7109375" style="247" customWidth="1"/>
    <col min="5908" max="5908" width="0.5703125" style="247" customWidth="1"/>
    <col min="5909" max="5912" width="8.28515625" style="247" customWidth="1"/>
    <col min="5913" max="5913" width="14" style="247" customWidth="1"/>
    <col min="5914" max="5914" width="104.140625" style="247" customWidth="1"/>
    <col min="5915" max="5915" width="33.7109375" style="247" customWidth="1"/>
    <col min="5916" max="5916" width="34.85546875" style="247" customWidth="1"/>
    <col min="5917" max="6144" width="11.42578125" style="247"/>
    <col min="6145" max="6145" width="21.85546875" style="247" customWidth="1"/>
    <col min="6146" max="6146" width="14.85546875" style="247" customWidth="1"/>
    <col min="6147" max="6147" width="13.5703125" style="247" customWidth="1"/>
    <col min="6148" max="6148" width="13.140625" style="247" customWidth="1"/>
    <col min="6149" max="6149" width="6.5703125" style="247" customWidth="1"/>
    <col min="6150" max="6150" width="14.7109375" style="247" customWidth="1"/>
    <col min="6151" max="6151" width="16.5703125" style="247" customWidth="1"/>
    <col min="6152" max="6152" width="10.5703125" style="247" customWidth="1"/>
    <col min="6153" max="6153" width="13.140625" style="247" customWidth="1"/>
    <col min="6154" max="6154" width="13.28515625" style="247" customWidth="1"/>
    <col min="6155" max="6155" width="13" style="247" customWidth="1"/>
    <col min="6156" max="6156" width="12" style="247" customWidth="1"/>
    <col min="6157" max="6157" width="10.85546875" style="247" customWidth="1"/>
    <col min="6158" max="6158" width="16" style="247" customWidth="1"/>
    <col min="6159" max="6162" width="7" style="247" customWidth="1"/>
    <col min="6163" max="6163" width="21.7109375" style="247" customWidth="1"/>
    <col min="6164" max="6164" width="0.5703125" style="247" customWidth="1"/>
    <col min="6165" max="6168" width="8.28515625" style="247" customWidth="1"/>
    <col min="6169" max="6169" width="14" style="247" customWidth="1"/>
    <col min="6170" max="6170" width="104.140625" style="247" customWidth="1"/>
    <col min="6171" max="6171" width="33.7109375" style="247" customWidth="1"/>
    <col min="6172" max="6172" width="34.85546875" style="247" customWidth="1"/>
    <col min="6173" max="6400" width="11.42578125" style="247"/>
    <col min="6401" max="6401" width="21.85546875" style="247" customWidth="1"/>
    <col min="6402" max="6402" width="14.85546875" style="247" customWidth="1"/>
    <col min="6403" max="6403" width="13.5703125" style="247" customWidth="1"/>
    <col min="6404" max="6404" width="13.140625" style="247" customWidth="1"/>
    <col min="6405" max="6405" width="6.5703125" style="247" customWidth="1"/>
    <col min="6406" max="6406" width="14.7109375" style="247" customWidth="1"/>
    <col min="6407" max="6407" width="16.5703125" style="247" customWidth="1"/>
    <col min="6408" max="6408" width="10.5703125" style="247" customWidth="1"/>
    <col min="6409" max="6409" width="13.140625" style="247" customWidth="1"/>
    <col min="6410" max="6410" width="13.28515625" style="247" customWidth="1"/>
    <col min="6411" max="6411" width="13" style="247" customWidth="1"/>
    <col min="6412" max="6412" width="12" style="247" customWidth="1"/>
    <col min="6413" max="6413" width="10.85546875" style="247" customWidth="1"/>
    <col min="6414" max="6414" width="16" style="247" customWidth="1"/>
    <col min="6415" max="6418" width="7" style="247" customWidth="1"/>
    <col min="6419" max="6419" width="21.7109375" style="247" customWidth="1"/>
    <col min="6420" max="6420" width="0.5703125" style="247" customWidth="1"/>
    <col min="6421" max="6424" width="8.28515625" style="247" customWidth="1"/>
    <col min="6425" max="6425" width="14" style="247" customWidth="1"/>
    <col min="6426" max="6426" width="104.140625" style="247" customWidth="1"/>
    <col min="6427" max="6427" width="33.7109375" style="247" customWidth="1"/>
    <col min="6428" max="6428" width="34.85546875" style="247" customWidth="1"/>
    <col min="6429" max="6656" width="11.42578125" style="247"/>
    <col min="6657" max="6657" width="21.85546875" style="247" customWidth="1"/>
    <col min="6658" max="6658" width="14.85546875" style="247" customWidth="1"/>
    <col min="6659" max="6659" width="13.5703125" style="247" customWidth="1"/>
    <col min="6660" max="6660" width="13.140625" style="247" customWidth="1"/>
    <col min="6661" max="6661" width="6.5703125" style="247" customWidth="1"/>
    <col min="6662" max="6662" width="14.7109375" style="247" customWidth="1"/>
    <col min="6663" max="6663" width="16.5703125" style="247" customWidth="1"/>
    <col min="6664" max="6664" width="10.5703125" style="247" customWidth="1"/>
    <col min="6665" max="6665" width="13.140625" style="247" customWidth="1"/>
    <col min="6666" max="6666" width="13.28515625" style="247" customWidth="1"/>
    <col min="6667" max="6667" width="13" style="247" customWidth="1"/>
    <col min="6668" max="6668" width="12" style="247" customWidth="1"/>
    <col min="6669" max="6669" width="10.85546875" style="247" customWidth="1"/>
    <col min="6670" max="6670" width="16" style="247" customWidth="1"/>
    <col min="6671" max="6674" width="7" style="247" customWidth="1"/>
    <col min="6675" max="6675" width="21.7109375" style="247" customWidth="1"/>
    <col min="6676" max="6676" width="0.5703125" style="247" customWidth="1"/>
    <col min="6677" max="6680" width="8.28515625" style="247" customWidth="1"/>
    <col min="6681" max="6681" width="14" style="247" customWidth="1"/>
    <col min="6682" max="6682" width="104.140625" style="247" customWidth="1"/>
    <col min="6683" max="6683" width="33.7109375" style="247" customWidth="1"/>
    <col min="6684" max="6684" width="34.85546875" style="247" customWidth="1"/>
    <col min="6685" max="6912" width="11.42578125" style="247"/>
    <col min="6913" max="6913" width="21.85546875" style="247" customWidth="1"/>
    <col min="6914" max="6914" width="14.85546875" style="247" customWidth="1"/>
    <col min="6915" max="6915" width="13.5703125" style="247" customWidth="1"/>
    <col min="6916" max="6916" width="13.140625" style="247" customWidth="1"/>
    <col min="6917" max="6917" width="6.5703125" style="247" customWidth="1"/>
    <col min="6918" max="6918" width="14.7109375" style="247" customWidth="1"/>
    <col min="6919" max="6919" width="16.5703125" style="247" customWidth="1"/>
    <col min="6920" max="6920" width="10.5703125" style="247" customWidth="1"/>
    <col min="6921" max="6921" width="13.140625" style="247" customWidth="1"/>
    <col min="6922" max="6922" width="13.28515625" style="247" customWidth="1"/>
    <col min="6923" max="6923" width="13" style="247" customWidth="1"/>
    <col min="6924" max="6924" width="12" style="247" customWidth="1"/>
    <col min="6925" max="6925" width="10.85546875" style="247" customWidth="1"/>
    <col min="6926" max="6926" width="16" style="247" customWidth="1"/>
    <col min="6927" max="6930" width="7" style="247" customWidth="1"/>
    <col min="6931" max="6931" width="21.7109375" style="247" customWidth="1"/>
    <col min="6932" max="6932" width="0.5703125" style="247" customWidth="1"/>
    <col min="6933" max="6936" width="8.28515625" style="247" customWidth="1"/>
    <col min="6937" max="6937" width="14" style="247" customWidth="1"/>
    <col min="6938" max="6938" width="104.140625" style="247" customWidth="1"/>
    <col min="6939" max="6939" width="33.7109375" style="247" customWidth="1"/>
    <col min="6940" max="6940" width="34.85546875" style="247" customWidth="1"/>
    <col min="6941" max="7168" width="11.42578125" style="247"/>
    <col min="7169" max="7169" width="21.85546875" style="247" customWidth="1"/>
    <col min="7170" max="7170" width="14.85546875" style="247" customWidth="1"/>
    <col min="7171" max="7171" width="13.5703125" style="247" customWidth="1"/>
    <col min="7172" max="7172" width="13.140625" style="247" customWidth="1"/>
    <col min="7173" max="7173" width="6.5703125" style="247" customWidth="1"/>
    <col min="7174" max="7174" width="14.7109375" style="247" customWidth="1"/>
    <col min="7175" max="7175" width="16.5703125" style="247" customWidth="1"/>
    <col min="7176" max="7176" width="10.5703125" style="247" customWidth="1"/>
    <col min="7177" max="7177" width="13.140625" style="247" customWidth="1"/>
    <col min="7178" max="7178" width="13.28515625" style="247" customWidth="1"/>
    <col min="7179" max="7179" width="13" style="247" customWidth="1"/>
    <col min="7180" max="7180" width="12" style="247" customWidth="1"/>
    <col min="7181" max="7181" width="10.85546875" style="247" customWidth="1"/>
    <col min="7182" max="7182" width="16" style="247" customWidth="1"/>
    <col min="7183" max="7186" width="7" style="247" customWidth="1"/>
    <col min="7187" max="7187" width="21.7109375" style="247" customWidth="1"/>
    <col min="7188" max="7188" width="0.5703125" style="247" customWidth="1"/>
    <col min="7189" max="7192" width="8.28515625" style="247" customWidth="1"/>
    <col min="7193" max="7193" width="14" style="247" customWidth="1"/>
    <col min="7194" max="7194" width="104.140625" style="247" customWidth="1"/>
    <col min="7195" max="7195" width="33.7109375" style="247" customWidth="1"/>
    <col min="7196" max="7196" width="34.85546875" style="247" customWidth="1"/>
    <col min="7197" max="7424" width="11.42578125" style="247"/>
    <col min="7425" max="7425" width="21.85546875" style="247" customWidth="1"/>
    <col min="7426" max="7426" width="14.85546875" style="247" customWidth="1"/>
    <col min="7427" max="7427" width="13.5703125" style="247" customWidth="1"/>
    <col min="7428" max="7428" width="13.140625" style="247" customWidth="1"/>
    <col min="7429" max="7429" width="6.5703125" style="247" customWidth="1"/>
    <col min="7430" max="7430" width="14.7109375" style="247" customWidth="1"/>
    <col min="7431" max="7431" width="16.5703125" style="247" customWidth="1"/>
    <col min="7432" max="7432" width="10.5703125" style="247" customWidth="1"/>
    <col min="7433" max="7433" width="13.140625" style="247" customWidth="1"/>
    <col min="7434" max="7434" width="13.28515625" style="247" customWidth="1"/>
    <col min="7435" max="7435" width="13" style="247" customWidth="1"/>
    <col min="7436" max="7436" width="12" style="247" customWidth="1"/>
    <col min="7437" max="7437" width="10.85546875" style="247" customWidth="1"/>
    <col min="7438" max="7438" width="16" style="247" customWidth="1"/>
    <col min="7439" max="7442" width="7" style="247" customWidth="1"/>
    <col min="7443" max="7443" width="21.7109375" style="247" customWidth="1"/>
    <col min="7444" max="7444" width="0.5703125" style="247" customWidth="1"/>
    <col min="7445" max="7448" width="8.28515625" style="247" customWidth="1"/>
    <col min="7449" max="7449" width="14" style="247" customWidth="1"/>
    <col min="7450" max="7450" width="104.140625" style="247" customWidth="1"/>
    <col min="7451" max="7451" width="33.7109375" style="247" customWidth="1"/>
    <col min="7452" max="7452" width="34.85546875" style="247" customWidth="1"/>
    <col min="7453" max="7680" width="11.42578125" style="247"/>
    <col min="7681" max="7681" width="21.85546875" style="247" customWidth="1"/>
    <col min="7682" max="7682" width="14.85546875" style="247" customWidth="1"/>
    <col min="7683" max="7683" width="13.5703125" style="247" customWidth="1"/>
    <col min="7684" max="7684" width="13.140625" style="247" customWidth="1"/>
    <col min="7685" max="7685" width="6.5703125" style="247" customWidth="1"/>
    <col min="7686" max="7686" width="14.7109375" style="247" customWidth="1"/>
    <col min="7687" max="7687" width="16.5703125" style="247" customWidth="1"/>
    <col min="7688" max="7688" width="10.5703125" style="247" customWidth="1"/>
    <col min="7689" max="7689" width="13.140625" style="247" customWidth="1"/>
    <col min="7690" max="7690" width="13.28515625" style="247" customWidth="1"/>
    <col min="7691" max="7691" width="13" style="247" customWidth="1"/>
    <col min="7692" max="7692" width="12" style="247" customWidth="1"/>
    <col min="7693" max="7693" width="10.85546875" style="247" customWidth="1"/>
    <col min="7694" max="7694" width="16" style="247" customWidth="1"/>
    <col min="7695" max="7698" width="7" style="247" customWidth="1"/>
    <col min="7699" max="7699" width="21.7109375" style="247" customWidth="1"/>
    <col min="7700" max="7700" width="0.5703125" style="247" customWidth="1"/>
    <col min="7701" max="7704" width="8.28515625" style="247" customWidth="1"/>
    <col min="7705" max="7705" width="14" style="247" customWidth="1"/>
    <col min="7706" max="7706" width="104.140625" style="247" customWidth="1"/>
    <col min="7707" max="7707" width="33.7109375" style="247" customWidth="1"/>
    <col min="7708" max="7708" width="34.85546875" style="247" customWidth="1"/>
    <col min="7709" max="7936" width="11.42578125" style="247"/>
    <col min="7937" max="7937" width="21.85546875" style="247" customWidth="1"/>
    <col min="7938" max="7938" width="14.85546875" style="247" customWidth="1"/>
    <col min="7939" max="7939" width="13.5703125" style="247" customWidth="1"/>
    <col min="7940" max="7940" width="13.140625" style="247" customWidth="1"/>
    <col min="7941" max="7941" width="6.5703125" style="247" customWidth="1"/>
    <col min="7942" max="7942" width="14.7109375" style="247" customWidth="1"/>
    <col min="7943" max="7943" width="16.5703125" style="247" customWidth="1"/>
    <col min="7944" max="7944" width="10.5703125" style="247" customWidth="1"/>
    <col min="7945" max="7945" width="13.140625" style="247" customWidth="1"/>
    <col min="7946" max="7946" width="13.28515625" style="247" customWidth="1"/>
    <col min="7947" max="7947" width="13" style="247" customWidth="1"/>
    <col min="7948" max="7948" width="12" style="247" customWidth="1"/>
    <col min="7949" max="7949" width="10.85546875" style="247" customWidth="1"/>
    <col min="7950" max="7950" width="16" style="247" customWidth="1"/>
    <col min="7951" max="7954" width="7" style="247" customWidth="1"/>
    <col min="7955" max="7955" width="21.7109375" style="247" customWidth="1"/>
    <col min="7956" max="7956" width="0.5703125" style="247" customWidth="1"/>
    <col min="7957" max="7960" width="8.28515625" style="247" customWidth="1"/>
    <col min="7961" max="7961" width="14" style="247" customWidth="1"/>
    <col min="7962" max="7962" width="104.140625" style="247" customWidth="1"/>
    <col min="7963" max="7963" width="33.7109375" style="247" customWidth="1"/>
    <col min="7964" max="7964" width="34.85546875" style="247" customWidth="1"/>
    <col min="7965" max="8192" width="11.42578125" style="247"/>
    <col min="8193" max="8193" width="21.85546875" style="247" customWidth="1"/>
    <col min="8194" max="8194" width="14.85546875" style="247" customWidth="1"/>
    <col min="8195" max="8195" width="13.5703125" style="247" customWidth="1"/>
    <col min="8196" max="8196" width="13.140625" style="247" customWidth="1"/>
    <col min="8197" max="8197" width="6.5703125" style="247" customWidth="1"/>
    <col min="8198" max="8198" width="14.7109375" style="247" customWidth="1"/>
    <col min="8199" max="8199" width="16.5703125" style="247" customWidth="1"/>
    <col min="8200" max="8200" width="10.5703125" style="247" customWidth="1"/>
    <col min="8201" max="8201" width="13.140625" style="247" customWidth="1"/>
    <col min="8202" max="8202" width="13.28515625" style="247" customWidth="1"/>
    <col min="8203" max="8203" width="13" style="247" customWidth="1"/>
    <col min="8204" max="8204" width="12" style="247" customWidth="1"/>
    <col min="8205" max="8205" width="10.85546875" style="247" customWidth="1"/>
    <col min="8206" max="8206" width="16" style="247" customWidth="1"/>
    <col min="8207" max="8210" width="7" style="247" customWidth="1"/>
    <col min="8211" max="8211" width="21.7109375" style="247" customWidth="1"/>
    <col min="8212" max="8212" width="0.5703125" style="247" customWidth="1"/>
    <col min="8213" max="8216" width="8.28515625" style="247" customWidth="1"/>
    <col min="8217" max="8217" width="14" style="247" customWidth="1"/>
    <col min="8218" max="8218" width="104.140625" style="247" customWidth="1"/>
    <col min="8219" max="8219" width="33.7109375" style="247" customWidth="1"/>
    <col min="8220" max="8220" width="34.85546875" style="247" customWidth="1"/>
    <col min="8221" max="8448" width="11.42578125" style="247"/>
    <col min="8449" max="8449" width="21.85546875" style="247" customWidth="1"/>
    <col min="8450" max="8450" width="14.85546875" style="247" customWidth="1"/>
    <col min="8451" max="8451" width="13.5703125" style="247" customWidth="1"/>
    <col min="8452" max="8452" width="13.140625" style="247" customWidth="1"/>
    <col min="8453" max="8453" width="6.5703125" style="247" customWidth="1"/>
    <col min="8454" max="8454" width="14.7109375" style="247" customWidth="1"/>
    <col min="8455" max="8455" width="16.5703125" style="247" customWidth="1"/>
    <col min="8456" max="8456" width="10.5703125" style="247" customWidth="1"/>
    <col min="8457" max="8457" width="13.140625" style="247" customWidth="1"/>
    <col min="8458" max="8458" width="13.28515625" style="247" customWidth="1"/>
    <col min="8459" max="8459" width="13" style="247" customWidth="1"/>
    <col min="8460" max="8460" width="12" style="247" customWidth="1"/>
    <col min="8461" max="8461" width="10.85546875" style="247" customWidth="1"/>
    <col min="8462" max="8462" width="16" style="247" customWidth="1"/>
    <col min="8463" max="8466" width="7" style="247" customWidth="1"/>
    <col min="8467" max="8467" width="21.7109375" style="247" customWidth="1"/>
    <col min="8468" max="8468" width="0.5703125" style="247" customWidth="1"/>
    <col min="8469" max="8472" width="8.28515625" style="247" customWidth="1"/>
    <col min="8473" max="8473" width="14" style="247" customWidth="1"/>
    <col min="8474" max="8474" width="104.140625" style="247" customWidth="1"/>
    <col min="8475" max="8475" width="33.7109375" style="247" customWidth="1"/>
    <col min="8476" max="8476" width="34.85546875" style="247" customWidth="1"/>
    <col min="8477" max="8704" width="11.42578125" style="247"/>
    <col min="8705" max="8705" width="21.85546875" style="247" customWidth="1"/>
    <col min="8706" max="8706" width="14.85546875" style="247" customWidth="1"/>
    <col min="8707" max="8707" width="13.5703125" style="247" customWidth="1"/>
    <col min="8708" max="8708" width="13.140625" style="247" customWidth="1"/>
    <col min="8709" max="8709" width="6.5703125" style="247" customWidth="1"/>
    <col min="8710" max="8710" width="14.7109375" style="247" customWidth="1"/>
    <col min="8711" max="8711" width="16.5703125" style="247" customWidth="1"/>
    <col min="8712" max="8712" width="10.5703125" style="247" customWidth="1"/>
    <col min="8713" max="8713" width="13.140625" style="247" customWidth="1"/>
    <col min="8714" max="8714" width="13.28515625" style="247" customWidth="1"/>
    <col min="8715" max="8715" width="13" style="247" customWidth="1"/>
    <col min="8716" max="8716" width="12" style="247" customWidth="1"/>
    <col min="8717" max="8717" width="10.85546875" style="247" customWidth="1"/>
    <col min="8718" max="8718" width="16" style="247" customWidth="1"/>
    <col min="8719" max="8722" width="7" style="247" customWidth="1"/>
    <col min="8723" max="8723" width="21.7109375" style="247" customWidth="1"/>
    <col min="8724" max="8724" width="0.5703125" style="247" customWidth="1"/>
    <col min="8725" max="8728" width="8.28515625" style="247" customWidth="1"/>
    <col min="8729" max="8729" width="14" style="247" customWidth="1"/>
    <col min="8730" max="8730" width="104.140625" style="247" customWidth="1"/>
    <col min="8731" max="8731" width="33.7109375" style="247" customWidth="1"/>
    <col min="8732" max="8732" width="34.85546875" style="247" customWidth="1"/>
    <col min="8733" max="8960" width="11.42578125" style="247"/>
    <col min="8961" max="8961" width="21.85546875" style="247" customWidth="1"/>
    <col min="8962" max="8962" width="14.85546875" style="247" customWidth="1"/>
    <col min="8963" max="8963" width="13.5703125" style="247" customWidth="1"/>
    <col min="8964" max="8964" width="13.140625" style="247" customWidth="1"/>
    <col min="8965" max="8965" width="6.5703125" style="247" customWidth="1"/>
    <col min="8966" max="8966" width="14.7109375" style="247" customWidth="1"/>
    <col min="8967" max="8967" width="16.5703125" style="247" customWidth="1"/>
    <col min="8968" max="8968" width="10.5703125" style="247" customWidth="1"/>
    <col min="8969" max="8969" width="13.140625" style="247" customWidth="1"/>
    <col min="8970" max="8970" width="13.28515625" style="247" customWidth="1"/>
    <col min="8971" max="8971" width="13" style="247" customWidth="1"/>
    <col min="8972" max="8972" width="12" style="247" customWidth="1"/>
    <col min="8973" max="8973" width="10.85546875" style="247" customWidth="1"/>
    <col min="8974" max="8974" width="16" style="247" customWidth="1"/>
    <col min="8975" max="8978" width="7" style="247" customWidth="1"/>
    <col min="8979" max="8979" width="21.7109375" style="247" customWidth="1"/>
    <col min="8980" max="8980" width="0.5703125" style="247" customWidth="1"/>
    <col min="8981" max="8984" width="8.28515625" style="247" customWidth="1"/>
    <col min="8985" max="8985" width="14" style="247" customWidth="1"/>
    <col min="8986" max="8986" width="104.140625" style="247" customWidth="1"/>
    <col min="8987" max="8987" width="33.7109375" style="247" customWidth="1"/>
    <col min="8988" max="8988" width="34.85546875" style="247" customWidth="1"/>
    <col min="8989" max="9216" width="11.42578125" style="247"/>
    <col min="9217" max="9217" width="21.85546875" style="247" customWidth="1"/>
    <col min="9218" max="9218" width="14.85546875" style="247" customWidth="1"/>
    <col min="9219" max="9219" width="13.5703125" style="247" customWidth="1"/>
    <col min="9220" max="9220" width="13.140625" style="247" customWidth="1"/>
    <col min="9221" max="9221" width="6.5703125" style="247" customWidth="1"/>
    <col min="9222" max="9222" width="14.7109375" style="247" customWidth="1"/>
    <col min="9223" max="9223" width="16.5703125" style="247" customWidth="1"/>
    <col min="9224" max="9224" width="10.5703125" style="247" customWidth="1"/>
    <col min="9225" max="9225" width="13.140625" style="247" customWidth="1"/>
    <col min="9226" max="9226" width="13.28515625" style="247" customWidth="1"/>
    <col min="9227" max="9227" width="13" style="247" customWidth="1"/>
    <col min="9228" max="9228" width="12" style="247" customWidth="1"/>
    <col min="9229" max="9229" width="10.85546875" style="247" customWidth="1"/>
    <col min="9230" max="9230" width="16" style="247" customWidth="1"/>
    <col min="9231" max="9234" width="7" style="247" customWidth="1"/>
    <col min="9235" max="9235" width="21.7109375" style="247" customWidth="1"/>
    <col min="9236" max="9236" width="0.5703125" style="247" customWidth="1"/>
    <col min="9237" max="9240" width="8.28515625" style="247" customWidth="1"/>
    <col min="9241" max="9241" width="14" style="247" customWidth="1"/>
    <col min="9242" max="9242" width="104.140625" style="247" customWidth="1"/>
    <col min="9243" max="9243" width="33.7109375" style="247" customWidth="1"/>
    <col min="9244" max="9244" width="34.85546875" style="247" customWidth="1"/>
    <col min="9245" max="9472" width="11.42578125" style="247"/>
    <col min="9473" max="9473" width="21.85546875" style="247" customWidth="1"/>
    <col min="9474" max="9474" width="14.85546875" style="247" customWidth="1"/>
    <col min="9475" max="9475" width="13.5703125" style="247" customWidth="1"/>
    <col min="9476" max="9476" width="13.140625" style="247" customWidth="1"/>
    <col min="9477" max="9477" width="6.5703125" style="247" customWidth="1"/>
    <col min="9478" max="9478" width="14.7109375" style="247" customWidth="1"/>
    <col min="9479" max="9479" width="16.5703125" style="247" customWidth="1"/>
    <col min="9480" max="9480" width="10.5703125" style="247" customWidth="1"/>
    <col min="9481" max="9481" width="13.140625" style="247" customWidth="1"/>
    <col min="9482" max="9482" width="13.28515625" style="247" customWidth="1"/>
    <col min="9483" max="9483" width="13" style="247" customWidth="1"/>
    <col min="9484" max="9484" width="12" style="247" customWidth="1"/>
    <col min="9485" max="9485" width="10.85546875" style="247" customWidth="1"/>
    <col min="9486" max="9486" width="16" style="247" customWidth="1"/>
    <col min="9487" max="9490" width="7" style="247" customWidth="1"/>
    <col min="9491" max="9491" width="21.7109375" style="247" customWidth="1"/>
    <col min="9492" max="9492" width="0.5703125" style="247" customWidth="1"/>
    <col min="9493" max="9496" width="8.28515625" style="247" customWidth="1"/>
    <col min="9497" max="9497" width="14" style="247" customWidth="1"/>
    <col min="9498" max="9498" width="104.140625" style="247" customWidth="1"/>
    <col min="9499" max="9499" width="33.7109375" style="247" customWidth="1"/>
    <col min="9500" max="9500" width="34.85546875" style="247" customWidth="1"/>
    <col min="9501" max="9728" width="11.42578125" style="247"/>
    <col min="9729" max="9729" width="21.85546875" style="247" customWidth="1"/>
    <col min="9730" max="9730" width="14.85546875" style="247" customWidth="1"/>
    <col min="9731" max="9731" width="13.5703125" style="247" customWidth="1"/>
    <col min="9732" max="9732" width="13.140625" style="247" customWidth="1"/>
    <col min="9733" max="9733" width="6.5703125" style="247" customWidth="1"/>
    <col min="9734" max="9734" width="14.7109375" style="247" customWidth="1"/>
    <col min="9735" max="9735" width="16.5703125" style="247" customWidth="1"/>
    <col min="9736" max="9736" width="10.5703125" style="247" customWidth="1"/>
    <col min="9737" max="9737" width="13.140625" style="247" customWidth="1"/>
    <col min="9738" max="9738" width="13.28515625" style="247" customWidth="1"/>
    <col min="9739" max="9739" width="13" style="247" customWidth="1"/>
    <col min="9740" max="9740" width="12" style="247" customWidth="1"/>
    <col min="9741" max="9741" width="10.85546875" style="247" customWidth="1"/>
    <col min="9742" max="9742" width="16" style="247" customWidth="1"/>
    <col min="9743" max="9746" width="7" style="247" customWidth="1"/>
    <col min="9747" max="9747" width="21.7109375" style="247" customWidth="1"/>
    <col min="9748" max="9748" width="0.5703125" style="247" customWidth="1"/>
    <col min="9749" max="9752" width="8.28515625" style="247" customWidth="1"/>
    <col min="9753" max="9753" width="14" style="247" customWidth="1"/>
    <col min="9754" max="9754" width="104.140625" style="247" customWidth="1"/>
    <col min="9755" max="9755" width="33.7109375" style="247" customWidth="1"/>
    <col min="9756" max="9756" width="34.85546875" style="247" customWidth="1"/>
    <col min="9757" max="9984" width="11.42578125" style="247"/>
    <col min="9985" max="9985" width="21.85546875" style="247" customWidth="1"/>
    <col min="9986" max="9986" width="14.85546875" style="247" customWidth="1"/>
    <col min="9987" max="9987" width="13.5703125" style="247" customWidth="1"/>
    <col min="9988" max="9988" width="13.140625" style="247" customWidth="1"/>
    <col min="9989" max="9989" width="6.5703125" style="247" customWidth="1"/>
    <col min="9990" max="9990" width="14.7109375" style="247" customWidth="1"/>
    <col min="9991" max="9991" width="16.5703125" style="247" customWidth="1"/>
    <col min="9992" max="9992" width="10.5703125" style="247" customWidth="1"/>
    <col min="9993" max="9993" width="13.140625" style="247" customWidth="1"/>
    <col min="9994" max="9994" width="13.28515625" style="247" customWidth="1"/>
    <col min="9995" max="9995" width="13" style="247" customWidth="1"/>
    <col min="9996" max="9996" width="12" style="247" customWidth="1"/>
    <col min="9997" max="9997" width="10.85546875" style="247" customWidth="1"/>
    <col min="9998" max="9998" width="16" style="247" customWidth="1"/>
    <col min="9999" max="10002" width="7" style="247" customWidth="1"/>
    <col min="10003" max="10003" width="21.7109375" style="247" customWidth="1"/>
    <col min="10004" max="10004" width="0.5703125" style="247" customWidth="1"/>
    <col min="10005" max="10008" width="8.28515625" style="247" customWidth="1"/>
    <col min="10009" max="10009" width="14" style="247" customWidth="1"/>
    <col min="10010" max="10010" width="104.140625" style="247" customWidth="1"/>
    <col min="10011" max="10011" width="33.7109375" style="247" customWidth="1"/>
    <col min="10012" max="10012" width="34.85546875" style="247" customWidth="1"/>
    <col min="10013" max="10240" width="11.42578125" style="247"/>
    <col min="10241" max="10241" width="21.85546875" style="247" customWidth="1"/>
    <col min="10242" max="10242" width="14.85546875" style="247" customWidth="1"/>
    <col min="10243" max="10243" width="13.5703125" style="247" customWidth="1"/>
    <col min="10244" max="10244" width="13.140625" style="247" customWidth="1"/>
    <col min="10245" max="10245" width="6.5703125" style="247" customWidth="1"/>
    <col min="10246" max="10246" width="14.7109375" style="247" customWidth="1"/>
    <col min="10247" max="10247" width="16.5703125" style="247" customWidth="1"/>
    <col min="10248" max="10248" width="10.5703125" style="247" customWidth="1"/>
    <col min="10249" max="10249" width="13.140625" style="247" customWidth="1"/>
    <col min="10250" max="10250" width="13.28515625" style="247" customWidth="1"/>
    <col min="10251" max="10251" width="13" style="247" customWidth="1"/>
    <col min="10252" max="10252" width="12" style="247" customWidth="1"/>
    <col min="10253" max="10253" width="10.85546875" style="247" customWidth="1"/>
    <col min="10254" max="10254" width="16" style="247" customWidth="1"/>
    <col min="10255" max="10258" width="7" style="247" customWidth="1"/>
    <col min="10259" max="10259" width="21.7109375" style="247" customWidth="1"/>
    <col min="10260" max="10260" width="0.5703125" style="247" customWidth="1"/>
    <col min="10261" max="10264" width="8.28515625" style="247" customWidth="1"/>
    <col min="10265" max="10265" width="14" style="247" customWidth="1"/>
    <col min="10266" max="10266" width="104.140625" style="247" customWidth="1"/>
    <col min="10267" max="10267" width="33.7109375" style="247" customWidth="1"/>
    <col min="10268" max="10268" width="34.85546875" style="247" customWidth="1"/>
    <col min="10269" max="10496" width="11.42578125" style="247"/>
    <col min="10497" max="10497" width="21.85546875" style="247" customWidth="1"/>
    <col min="10498" max="10498" width="14.85546875" style="247" customWidth="1"/>
    <col min="10499" max="10499" width="13.5703125" style="247" customWidth="1"/>
    <col min="10500" max="10500" width="13.140625" style="247" customWidth="1"/>
    <col min="10501" max="10501" width="6.5703125" style="247" customWidth="1"/>
    <col min="10502" max="10502" width="14.7109375" style="247" customWidth="1"/>
    <col min="10503" max="10503" width="16.5703125" style="247" customWidth="1"/>
    <col min="10504" max="10504" width="10.5703125" style="247" customWidth="1"/>
    <col min="10505" max="10505" width="13.140625" style="247" customWidth="1"/>
    <col min="10506" max="10506" width="13.28515625" style="247" customWidth="1"/>
    <col min="10507" max="10507" width="13" style="247" customWidth="1"/>
    <col min="10508" max="10508" width="12" style="247" customWidth="1"/>
    <col min="10509" max="10509" width="10.85546875" style="247" customWidth="1"/>
    <col min="10510" max="10510" width="16" style="247" customWidth="1"/>
    <col min="10511" max="10514" width="7" style="247" customWidth="1"/>
    <col min="10515" max="10515" width="21.7109375" style="247" customWidth="1"/>
    <col min="10516" max="10516" width="0.5703125" style="247" customWidth="1"/>
    <col min="10517" max="10520" width="8.28515625" style="247" customWidth="1"/>
    <col min="10521" max="10521" width="14" style="247" customWidth="1"/>
    <col min="10522" max="10522" width="104.140625" style="247" customWidth="1"/>
    <col min="10523" max="10523" width="33.7109375" style="247" customWidth="1"/>
    <col min="10524" max="10524" width="34.85546875" style="247" customWidth="1"/>
    <col min="10525" max="10752" width="11.42578125" style="247"/>
    <col min="10753" max="10753" width="21.85546875" style="247" customWidth="1"/>
    <col min="10754" max="10754" width="14.85546875" style="247" customWidth="1"/>
    <col min="10755" max="10755" width="13.5703125" style="247" customWidth="1"/>
    <col min="10756" max="10756" width="13.140625" style="247" customWidth="1"/>
    <col min="10757" max="10757" width="6.5703125" style="247" customWidth="1"/>
    <col min="10758" max="10758" width="14.7109375" style="247" customWidth="1"/>
    <col min="10759" max="10759" width="16.5703125" style="247" customWidth="1"/>
    <col min="10760" max="10760" width="10.5703125" style="247" customWidth="1"/>
    <col min="10761" max="10761" width="13.140625" style="247" customWidth="1"/>
    <col min="10762" max="10762" width="13.28515625" style="247" customWidth="1"/>
    <col min="10763" max="10763" width="13" style="247" customWidth="1"/>
    <col min="10764" max="10764" width="12" style="247" customWidth="1"/>
    <col min="10765" max="10765" width="10.85546875" style="247" customWidth="1"/>
    <col min="10766" max="10766" width="16" style="247" customWidth="1"/>
    <col min="10767" max="10770" width="7" style="247" customWidth="1"/>
    <col min="10771" max="10771" width="21.7109375" style="247" customWidth="1"/>
    <col min="10772" max="10772" width="0.5703125" style="247" customWidth="1"/>
    <col min="10773" max="10776" width="8.28515625" style="247" customWidth="1"/>
    <col min="10777" max="10777" width="14" style="247" customWidth="1"/>
    <col min="10778" max="10778" width="104.140625" style="247" customWidth="1"/>
    <col min="10779" max="10779" width="33.7109375" style="247" customWidth="1"/>
    <col min="10780" max="10780" width="34.85546875" style="247" customWidth="1"/>
    <col min="10781" max="11008" width="11.42578125" style="247"/>
    <col min="11009" max="11009" width="21.85546875" style="247" customWidth="1"/>
    <col min="11010" max="11010" width="14.85546875" style="247" customWidth="1"/>
    <col min="11011" max="11011" width="13.5703125" style="247" customWidth="1"/>
    <col min="11012" max="11012" width="13.140625" style="247" customWidth="1"/>
    <col min="11013" max="11013" width="6.5703125" style="247" customWidth="1"/>
    <col min="11014" max="11014" width="14.7109375" style="247" customWidth="1"/>
    <col min="11015" max="11015" width="16.5703125" style="247" customWidth="1"/>
    <col min="11016" max="11016" width="10.5703125" style="247" customWidth="1"/>
    <col min="11017" max="11017" width="13.140625" style="247" customWidth="1"/>
    <col min="11018" max="11018" width="13.28515625" style="247" customWidth="1"/>
    <col min="11019" max="11019" width="13" style="247" customWidth="1"/>
    <col min="11020" max="11020" width="12" style="247" customWidth="1"/>
    <col min="11021" max="11021" width="10.85546875" style="247" customWidth="1"/>
    <col min="11022" max="11022" width="16" style="247" customWidth="1"/>
    <col min="11023" max="11026" width="7" style="247" customWidth="1"/>
    <col min="11027" max="11027" width="21.7109375" style="247" customWidth="1"/>
    <col min="11028" max="11028" width="0.5703125" style="247" customWidth="1"/>
    <col min="11029" max="11032" width="8.28515625" style="247" customWidth="1"/>
    <col min="11033" max="11033" width="14" style="247" customWidth="1"/>
    <col min="11034" max="11034" width="104.140625" style="247" customWidth="1"/>
    <col min="11035" max="11035" width="33.7109375" style="247" customWidth="1"/>
    <col min="11036" max="11036" width="34.85546875" style="247" customWidth="1"/>
    <col min="11037" max="11264" width="11.42578125" style="247"/>
    <col min="11265" max="11265" width="21.85546875" style="247" customWidth="1"/>
    <col min="11266" max="11266" width="14.85546875" style="247" customWidth="1"/>
    <col min="11267" max="11267" width="13.5703125" style="247" customWidth="1"/>
    <col min="11268" max="11268" width="13.140625" style="247" customWidth="1"/>
    <col min="11269" max="11269" width="6.5703125" style="247" customWidth="1"/>
    <col min="11270" max="11270" width="14.7109375" style="247" customWidth="1"/>
    <col min="11271" max="11271" width="16.5703125" style="247" customWidth="1"/>
    <col min="11272" max="11272" width="10.5703125" style="247" customWidth="1"/>
    <col min="11273" max="11273" width="13.140625" style="247" customWidth="1"/>
    <col min="11274" max="11274" width="13.28515625" style="247" customWidth="1"/>
    <col min="11275" max="11275" width="13" style="247" customWidth="1"/>
    <col min="11276" max="11276" width="12" style="247" customWidth="1"/>
    <col min="11277" max="11277" width="10.85546875" style="247" customWidth="1"/>
    <col min="11278" max="11278" width="16" style="247" customWidth="1"/>
    <col min="11279" max="11282" width="7" style="247" customWidth="1"/>
    <col min="11283" max="11283" width="21.7109375" style="247" customWidth="1"/>
    <col min="11284" max="11284" width="0.5703125" style="247" customWidth="1"/>
    <col min="11285" max="11288" width="8.28515625" style="247" customWidth="1"/>
    <col min="11289" max="11289" width="14" style="247" customWidth="1"/>
    <col min="11290" max="11290" width="104.140625" style="247" customWidth="1"/>
    <col min="11291" max="11291" width="33.7109375" style="247" customWidth="1"/>
    <col min="11292" max="11292" width="34.85546875" style="247" customWidth="1"/>
    <col min="11293" max="11520" width="11.42578125" style="247"/>
    <col min="11521" max="11521" width="21.85546875" style="247" customWidth="1"/>
    <col min="11522" max="11522" width="14.85546875" style="247" customWidth="1"/>
    <col min="11523" max="11523" width="13.5703125" style="247" customWidth="1"/>
    <col min="11524" max="11524" width="13.140625" style="247" customWidth="1"/>
    <col min="11525" max="11525" width="6.5703125" style="247" customWidth="1"/>
    <col min="11526" max="11526" width="14.7109375" style="247" customWidth="1"/>
    <col min="11527" max="11527" width="16.5703125" style="247" customWidth="1"/>
    <col min="11528" max="11528" width="10.5703125" style="247" customWidth="1"/>
    <col min="11529" max="11529" width="13.140625" style="247" customWidth="1"/>
    <col min="11530" max="11530" width="13.28515625" style="247" customWidth="1"/>
    <col min="11531" max="11531" width="13" style="247" customWidth="1"/>
    <col min="11532" max="11532" width="12" style="247" customWidth="1"/>
    <col min="11533" max="11533" width="10.85546875" style="247" customWidth="1"/>
    <col min="11534" max="11534" width="16" style="247" customWidth="1"/>
    <col min="11535" max="11538" width="7" style="247" customWidth="1"/>
    <col min="11539" max="11539" width="21.7109375" style="247" customWidth="1"/>
    <col min="11540" max="11540" width="0.5703125" style="247" customWidth="1"/>
    <col min="11541" max="11544" width="8.28515625" style="247" customWidth="1"/>
    <col min="11545" max="11545" width="14" style="247" customWidth="1"/>
    <col min="11546" max="11546" width="104.140625" style="247" customWidth="1"/>
    <col min="11547" max="11547" width="33.7109375" style="247" customWidth="1"/>
    <col min="11548" max="11548" width="34.85546875" style="247" customWidth="1"/>
    <col min="11549" max="11776" width="11.42578125" style="247"/>
    <col min="11777" max="11777" width="21.85546875" style="247" customWidth="1"/>
    <col min="11778" max="11778" width="14.85546875" style="247" customWidth="1"/>
    <col min="11779" max="11779" width="13.5703125" style="247" customWidth="1"/>
    <col min="11780" max="11780" width="13.140625" style="247" customWidth="1"/>
    <col min="11781" max="11781" width="6.5703125" style="247" customWidth="1"/>
    <col min="11782" max="11782" width="14.7109375" style="247" customWidth="1"/>
    <col min="11783" max="11783" width="16.5703125" style="247" customWidth="1"/>
    <col min="11784" max="11784" width="10.5703125" style="247" customWidth="1"/>
    <col min="11785" max="11785" width="13.140625" style="247" customWidth="1"/>
    <col min="11786" max="11786" width="13.28515625" style="247" customWidth="1"/>
    <col min="11787" max="11787" width="13" style="247" customWidth="1"/>
    <col min="11788" max="11788" width="12" style="247" customWidth="1"/>
    <col min="11789" max="11789" width="10.85546875" style="247" customWidth="1"/>
    <col min="11790" max="11790" width="16" style="247" customWidth="1"/>
    <col min="11791" max="11794" width="7" style="247" customWidth="1"/>
    <col min="11795" max="11795" width="21.7109375" style="247" customWidth="1"/>
    <col min="11796" max="11796" width="0.5703125" style="247" customWidth="1"/>
    <col min="11797" max="11800" width="8.28515625" style="247" customWidth="1"/>
    <col min="11801" max="11801" width="14" style="247" customWidth="1"/>
    <col min="11802" max="11802" width="104.140625" style="247" customWidth="1"/>
    <col min="11803" max="11803" width="33.7109375" style="247" customWidth="1"/>
    <col min="11804" max="11804" width="34.85546875" style="247" customWidth="1"/>
    <col min="11805" max="12032" width="11.42578125" style="247"/>
    <col min="12033" max="12033" width="21.85546875" style="247" customWidth="1"/>
    <col min="12034" max="12034" width="14.85546875" style="247" customWidth="1"/>
    <col min="12035" max="12035" width="13.5703125" style="247" customWidth="1"/>
    <col min="12036" max="12036" width="13.140625" style="247" customWidth="1"/>
    <col min="12037" max="12037" width="6.5703125" style="247" customWidth="1"/>
    <col min="12038" max="12038" width="14.7109375" style="247" customWidth="1"/>
    <col min="12039" max="12039" width="16.5703125" style="247" customWidth="1"/>
    <col min="12040" max="12040" width="10.5703125" style="247" customWidth="1"/>
    <col min="12041" max="12041" width="13.140625" style="247" customWidth="1"/>
    <col min="12042" max="12042" width="13.28515625" style="247" customWidth="1"/>
    <col min="12043" max="12043" width="13" style="247" customWidth="1"/>
    <col min="12044" max="12044" width="12" style="247" customWidth="1"/>
    <col min="12045" max="12045" width="10.85546875" style="247" customWidth="1"/>
    <col min="12046" max="12046" width="16" style="247" customWidth="1"/>
    <col min="12047" max="12050" width="7" style="247" customWidth="1"/>
    <col min="12051" max="12051" width="21.7109375" style="247" customWidth="1"/>
    <col min="12052" max="12052" width="0.5703125" style="247" customWidth="1"/>
    <col min="12053" max="12056" width="8.28515625" style="247" customWidth="1"/>
    <col min="12057" max="12057" width="14" style="247" customWidth="1"/>
    <col min="12058" max="12058" width="104.140625" style="247" customWidth="1"/>
    <col min="12059" max="12059" width="33.7109375" style="247" customWidth="1"/>
    <col min="12060" max="12060" width="34.85546875" style="247" customWidth="1"/>
    <col min="12061" max="12288" width="11.42578125" style="247"/>
    <col min="12289" max="12289" width="21.85546875" style="247" customWidth="1"/>
    <col min="12290" max="12290" width="14.85546875" style="247" customWidth="1"/>
    <col min="12291" max="12291" width="13.5703125" style="247" customWidth="1"/>
    <col min="12292" max="12292" width="13.140625" style="247" customWidth="1"/>
    <col min="12293" max="12293" width="6.5703125" style="247" customWidth="1"/>
    <col min="12294" max="12294" width="14.7109375" style="247" customWidth="1"/>
    <col min="12295" max="12295" width="16.5703125" style="247" customWidth="1"/>
    <col min="12296" max="12296" width="10.5703125" style="247" customWidth="1"/>
    <col min="12297" max="12297" width="13.140625" style="247" customWidth="1"/>
    <col min="12298" max="12298" width="13.28515625" style="247" customWidth="1"/>
    <col min="12299" max="12299" width="13" style="247" customWidth="1"/>
    <col min="12300" max="12300" width="12" style="247" customWidth="1"/>
    <col min="12301" max="12301" width="10.85546875" style="247" customWidth="1"/>
    <col min="12302" max="12302" width="16" style="247" customWidth="1"/>
    <col min="12303" max="12306" width="7" style="247" customWidth="1"/>
    <col min="12307" max="12307" width="21.7109375" style="247" customWidth="1"/>
    <col min="12308" max="12308" width="0.5703125" style="247" customWidth="1"/>
    <col min="12309" max="12312" width="8.28515625" style="247" customWidth="1"/>
    <col min="12313" max="12313" width="14" style="247" customWidth="1"/>
    <col min="12314" max="12314" width="104.140625" style="247" customWidth="1"/>
    <col min="12315" max="12315" width="33.7109375" style="247" customWidth="1"/>
    <col min="12316" max="12316" width="34.85546875" style="247" customWidth="1"/>
    <col min="12317" max="12544" width="11.42578125" style="247"/>
    <col min="12545" max="12545" width="21.85546875" style="247" customWidth="1"/>
    <col min="12546" max="12546" width="14.85546875" style="247" customWidth="1"/>
    <col min="12547" max="12547" width="13.5703125" style="247" customWidth="1"/>
    <col min="12548" max="12548" width="13.140625" style="247" customWidth="1"/>
    <col min="12549" max="12549" width="6.5703125" style="247" customWidth="1"/>
    <col min="12550" max="12550" width="14.7109375" style="247" customWidth="1"/>
    <col min="12551" max="12551" width="16.5703125" style="247" customWidth="1"/>
    <col min="12552" max="12552" width="10.5703125" style="247" customWidth="1"/>
    <col min="12553" max="12553" width="13.140625" style="247" customWidth="1"/>
    <col min="12554" max="12554" width="13.28515625" style="247" customWidth="1"/>
    <col min="12555" max="12555" width="13" style="247" customWidth="1"/>
    <col min="12556" max="12556" width="12" style="247" customWidth="1"/>
    <col min="12557" max="12557" width="10.85546875" style="247" customWidth="1"/>
    <col min="12558" max="12558" width="16" style="247" customWidth="1"/>
    <col min="12559" max="12562" width="7" style="247" customWidth="1"/>
    <col min="12563" max="12563" width="21.7109375" style="247" customWidth="1"/>
    <col min="12564" max="12564" width="0.5703125" style="247" customWidth="1"/>
    <col min="12565" max="12568" width="8.28515625" style="247" customWidth="1"/>
    <col min="12569" max="12569" width="14" style="247" customWidth="1"/>
    <col min="12570" max="12570" width="104.140625" style="247" customWidth="1"/>
    <col min="12571" max="12571" width="33.7109375" style="247" customWidth="1"/>
    <col min="12572" max="12572" width="34.85546875" style="247" customWidth="1"/>
    <col min="12573" max="12800" width="11.42578125" style="247"/>
    <col min="12801" max="12801" width="21.85546875" style="247" customWidth="1"/>
    <col min="12802" max="12802" width="14.85546875" style="247" customWidth="1"/>
    <col min="12803" max="12803" width="13.5703125" style="247" customWidth="1"/>
    <col min="12804" max="12804" width="13.140625" style="247" customWidth="1"/>
    <col min="12805" max="12805" width="6.5703125" style="247" customWidth="1"/>
    <col min="12806" max="12806" width="14.7109375" style="247" customWidth="1"/>
    <col min="12807" max="12807" width="16.5703125" style="247" customWidth="1"/>
    <col min="12808" max="12808" width="10.5703125" style="247" customWidth="1"/>
    <col min="12809" max="12809" width="13.140625" style="247" customWidth="1"/>
    <col min="12810" max="12810" width="13.28515625" style="247" customWidth="1"/>
    <col min="12811" max="12811" width="13" style="247" customWidth="1"/>
    <col min="12812" max="12812" width="12" style="247" customWidth="1"/>
    <col min="12813" max="12813" width="10.85546875" style="247" customWidth="1"/>
    <col min="12814" max="12814" width="16" style="247" customWidth="1"/>
    <col min="12815" max="12818" width="7" style="247" customWidth="1"/>
    <col min="12819" max="12819" width="21.7109375" style="247" customWidth="1"/>
    <col min="12820" max="12820" width="0.5703125" style="247" customWidth="1"/>
    <col min="12821" max="12824" width="8.28515625" style="247" customWidth="1"/>
    <col min="12825" max="12825" width="14" style="247" customWidth="1"/>
    <col min="12826" max="12826" width="104.140625" style="247" customWidth="1"/>
    <col min="12827" max="12827" width="33.7109375" style="247" customWidth="1"/>
    <col min="12828" max="12828" width="34.85546875" style="247" customWidth="1"/>
    <col min="12829" max="13056" width="11.42578125" style="247"/>
    <col min="13057" max="13057" width="21.85546875" style="247" customWidth="1"/>
    <col min="13058" max="13058" width="14.85546875" style="247" customWidth="1"/>
    <col min="13059" max="13059" width="13.5703125" style="247" customWidth="1"/>
    <col min="13060" max="13060" width="13.140625" style="247" customWidth="1"/>
    <col min="13061" max="13061" width="6.5703125" style="247" customWidth="1"/>
    <col min="13062" max="13062" width="14.7109375" style="247" customWidth="1"/>
    <col min="13063" max="13063" width="16.5703125" style="247" customWidth="1"/>
    <col min="13064" max="13064" width="10.5703125" style="247" customWidth="1"/>
    <col min="13065" max="13065" width="13.140625" style="247" customWidth="1"/>
    <col min="13066" max="13066" width="13.28515625" style="247" customWidth="1"/>
    <col min="13067" max="13067" width="13" style="247" customWidth="1"/>
    <col min="13068" max="13068" width="12" style="247" customWidth="1"/>
    <col min="13069" max="13069" width="10.85546875" style="247" customWidth="1"/>
    <col min="13070" max="13070" width="16" style="247" customWidth="1"/>
    <col min="13071" max="13074" width="7" style="247" customWidth="1"/>
    <col min="13075" max="13075" width="21.7109375" style="247" customWidth="1"/>
    <col min="13076" max="13076" width="0.5703125" style="247" customWidth="1"/>
    <col min="13077" max="13080" width="8.28515625" style="247" customWidth="1"/>
    <col min="13081" max="13081" width="14" style="247" customWidth="1"/>
    <col min="13082" max="13082" width="104.140625" style="247" customWidth="1"/>
    <col min="13083" max="13083" width="33.7109375" style="247" customWidth="1"/>
    <col min="13084" max="13084" width="34.85546875" style="247" customWidth="1"/>
    <col min="13085" max="13312" width="11.42578125" style="247"/>
    <col min="13313" max="13313" width="21.85546875" style="247" customWidth="1"/>
    <col min="13314" max="13314" width="14.85546875" style="247" customWidth="1"/>
    <col min="13315" max="13315" width="13.5703125" style="247" customWidth="1"/>
    <col min="13316" max="13316" width="13.140625" style="247" customWidth="1"/>
    <col min="13317" max="13317" width="6.5703125" style="247" customWidth="1"/>
    <col min="13318" max="13318" width="14.7109375" style="247" customWidth="1"/>
    <col min="13319" max="13319" width="16.5703125" style="247" customWidth="1"/>
    <col min="13320" max="13320" width="10.5703125" style="247" customWidth="1"/>
    <col min="13321" max="13321" width="13.140625" style="247" customWidth="1"/>
    <col min="13322" max="13322" width="13.28515625" style="247" customWidth="1"/>
    <col min="13323" max="13323" width="13" style="247" customWidth="1"/>
    <col min="13324" max="13324" width="12" style="247" customWidth="1"/>
    <col min="13325" max="13325" width="10.85546875" style="247" customWidth="1"/>
    <col min="13326" max="13326" width="16" style="247" customWidth="1"/>
    <col min="13327" max="13330" width="7" style="247" customWidth="1"/>
    <col min="13331" max="13331" width="21.7109375" style="247" customWidth="1"/>
    <col min="13332" max="13332" width="0.5703125" style="247" customWidth="1"/>
    <col min="13333" max="13336" width="8.28515625" style="247" customWidth="1"/>
    <col min="13337" max="13337" width="14" style="247" customWidth="1"/>
    <col min="13338" max="13338" width="104.140625" style="247" customWidth="1"/>
    <col min="13339" max="13339" width="33.7109375" style="247" customWidth="1"/>
    <col min="13340" max="13340" width="34.85546875" style="247" customWidth="1"/>
    <col min="13341" max="13568" width="11.42578125" style="247"/>
    <col min="13569" max="13569" width="21.85546875" style="247" customWidth="1"/>
    <col min="13570" max="13570" width="14.85546875" style="247" customWidth="1"/>
    <col min="13571" max="13571" width="13.5703125" style="247" customWidth="1"/>
    <col min="13572" max="13572" width="13.140625" style="247" customWidth="1"/>
    <col min="13573" max="13573" width="6.5703125" style="247" customWidth="1"/>
    <col min="13574" max="13574" width="14.7109375" style="247" customWidth="1"/>
    <col min="13575" max="13575" width="16.5703125" style="247" customWidth="1"/>
    <col min="13576" max="13576" width="10.5703125" style="247" customWidth="1"/>
    <col min="13577" max="13577" width="13.140625" style="247" customWidth="1"/>
    <col min="13578" max="13578" width="13.28515625" style="247" customWidth="1"/>
    <col min="13579" max="13579" width="13" style="247" customWidth="1"/>
    <col min="13580" max="13580" width="12" style="247" customWidth="1"/>
    <col min="13581" max="13581" width="10.85546875" style="247" customWidth="1"/>
    <col min="13582" max="13582" width="16" style="247" customWidth="1"/>
    <col min="13583" max="13586" width="7" style="247" customWidth="1"/>
    <col min="13587" max="13587" width="21.7109375" style="247" customWidth="1"/>
    <col min="13588" max="13588" width="0.5703125" style="247" customWidth="1"/>
    <col min="13589" max="13592" width="8.28515625" style="247" customWidth="1"/>
    <col min="13593" max="13593" width="14" style="247" customWidth="1"/>
    <col min="13594" max="13594" width="104.140625" style="247" customWidth="1"/>
    <col min="13595" max="13595" width="33.7109375" style="247" customWidth="1"/>
    <col min="13596" max="13596" width="34.85546875" style="247" customWidth="1"/>
    <col min="13597" max="13824" width="11.42578125" style="247"/>
    <col min="13825" max="13825" width="21.85546875" style="247" customWidth="1"/>
    <col min="13826" max="13826" width="14.85546875" style="247" customWidth="1"/>
    <col min="13827" max="13827" width="13.5703125" style="247" customWidth="1"/>
    <col min="13828" max="13828" width="13.140625" style="247" customWidth="1"/>
    <col min="13829" max="13829" width="6.5703125" style="247" customWidth="1"/>
    <col min="13830" max="13830" width="14.7109375" style="247" customWidth="1"/>
    <col min="13831" max="13831" width="16.5703125" style="247" customWidth="1"/>
    <col min="13832" max="13832" width="10.5703125" style="247" customWidth="1"/>
    <col min="13833" max="13833" width="13.140625" style="247" customWidth="1"/>
    <col min="13834" max="13834" width="13.28515625" style="247" customWidth="1"/>
    <col min="13835" max="13835" width="13" style="247" customWidth="1"/>
    <col min="13836" max="13836" width="12" style="247" customWidth="1"/>
    <col min="13837" max="13837" width="10.85546875" style="247" customWidth="1"/>
    <col min="13838" max="13838" width="16" style="247" customWidth="1"/>
    <col min="13839" max="13842" width="7" style="247" customWidth="1"/>
    <col min="13843" max="13843" width="21.7109375" style="247" customWidth="1"/>
    <col min="13844" max="13844" width="0.5703125" style="247" customWidth="1"/>
    <col min="13845" max="13848" width="8.28515625" style="247" customWidth="1"/>
    <col min="13849" max="13849" width="14" style="247" customWidth="1"/>
    <col min="13850" max="13850" width="104.140625" style="247" customWidth="1"/>
    <col min="13851" max="13851" width="33.7109375" style="247" customWidth="1"/>
    <col min="13852" max="13852" width="34.85546875" style="247" customWidth="1"/>
    <col min="13853" max="14080" width="11.42578125" style="247"/>
    <col min="14081" max="14081" width="21.85546875" style="247" customWidth="1"/>
    <col min="14082" max="14082" width="14.85546875" style="247" customWidth="1"/>
    <col min="14083" max="14083" width="13.5703125" style="247" customWidth="1"/>
    <col min="14084" max="14084" width="13.140625" style="247" customWidth="1"/>
    <col min="14085" max="14085" width="6.5703125" style="247" customWidth="1"/>
    <col min="14086" max="14086" width="14.7109375" style="247" customWidth="1"/>
    <col min="14087" max="14087" width="16.5703125" style="247" customWidth="1"/>
    <col min="14088" max="14088" width="10.5703125" style="247" customWidth="1"/>
    <col min="14089" max="14089" width="13.140625" style="247" customWidth="1"/>
    <col min="14090" max="14090" width="13.28515625" style="247" customWidth="1"/>
    <col min="14091" max="14091" width="13" style="247" customWidth="1"/>
    <col min="14092" max="14092" width="12" style="247" customWidth="1"/>
    <col min="14093" max="14093" width="10.85546875" style="247" customWidth="1"/>
    <col min="14094" max="14094" width="16" style="247" customWidth="1"/>
    <col min="14095" max="14098" width="7" style="247" customWidth="1"/>
    <col min="14099" max="14099" width="21.7109375" style="247" customWidth="1"/>
    <col min="14100" max="14100" width="0.5703125" style="247" customWidth="1"/>
    <col min="14101" max="14104" width="8.28515625" style="247" customWidth="1"/>
    <col min="14105" max="14105" width="14" style="247" customWidth="1"/>
    <col min="14106" max="14106" width="104.140625" style="247" customWidth="1"/>
    <col min="14107" max="14107" width="33.7109375" style="247" customWidth="1"/>
    <col min="14108" max="14108" width="34.85546875" style="247" customWidth="1"/>
    <col min="14109" max="14336" width="11.42578125" style="247"/>
    <col min="14337" max="14337" width="21.85546875" style="247" customWidth="1"/>
    <col min="14338" max="14338" width="14.85546875" style="247" customWidth="1"/>
    <col min="14339" max="14339" width="13.5703125" style="247" customWidth="1"/>
    <col min="14340" max="14340" width="13.140625" style="247" customWidth="1"/>
    <col min="14341" max="14341" width="6.5703125" style="247" customWidth="1"/>
    <col min="14342" max="14342" width="14.7109375" style="247" customWidth="1"/>
    <col min="14343" max="14343" width="16.5703125" style="247" customWidth="1"/>
    <col min="14344" max="14344" width="10.5703125" style="247" customWidth="1"/>
    <col min="14345" max="14345" width="13.140625" style="247" customWidth="1"/>
    <col min="14346" max="14346" width="13.28515625" style="247" customWidth="1"/>
    <col min="14347" max="14347" width="13" style="247" customWidth="1"/>
    <col min="14348" max="14348" width="12" style="247" customWidth="1"/>
    <col min="14349" max="14349" width="10.85546875" style="247" customWidth="1"/>
    <col min="14350" max="14350" width="16" style="247" customWidth="1"/>
    <col min="14351" max="14354" width="7" style="247" customWidth="1"/>
    <col min="14355" max="14355" width="21.7109375" style="247" customWidth="1"/>
    <col min="14356" max="14356" width="0.5703125" style="247" customWidth="1"/>
    <col min="14357" max="14360" width="8.28515625" style="247" customWidth="1"/>
    <col min="14361" max="14361" width="14" style="247" customWidth="1"/>
    <col min="14362" max="14362" width="104.140625" style="247" customWidth="1"/>
    <col min="14363" max="14363" width="33.7109375" style="247" customWidth="1"/>
    <col min="14364" max="14364" width="34.85546875" style="247" customWidth="1"/>
    <col min="14365" max="14592" width="11.42578125" style="247"/>
    <col min="14593" max="14593" width="21.85546875" style="247" customWidth="1"/>
    <col min="14594" max="14594" width="14.85546875" style="247" customWidth="1"/>
    <col min="14595" max="14595" width="13.5703125" style="247" customWidth="1"/>
    <col min="14596" max="14596" width="13.140625" style="247" customWidth="1"/>
    <col min="14597" max="14597" width="6.5703125" style="247" customWidth="1"/>
    <col min="14598" max="14598" width="14.7109375" style="247" customWidth="1"/>
    <col min="14599" max="14599" width="16.5703125" style="247" customWidth="1"/>
    <col min="14600" max="14600" width="10.5703125" style="247" customWidth="1"/>
    <col min="14601" max="14601" width="13.140625" style="247" customWidth="1"/>
    <col min="14602" max="14602" width="13.28515625" style="247" customWidth="1"/>
    <col min="14603" max="14603" width="13" style="247" customWidth="1"/>
    <col min="14604" max="14604" width="12" style="247" customWidth="1"/>
    <col min="14605" max="14605" width="10.85546875" style="247" customWidth="1"/>
    <col min="14606" max="14606" width="16" style="247" customWidth="1"/>
    <col min="14607" max="14610" width="7" style="247" customWidth="1"/>
    <col min="14611" max="14611" width="21.7109375" style="247" customWidth="1"/>
    <col min="14612" max="14612" width="0.5703125" style="247" customWidth="1"/>
    <col min="14613" max="14616" width="8.28515625" style="247" customWidth="1"/>
    <col min="14617" max="14617" width="14" style="247" customWidth="1"/>
    <col min="14618" max="14618" width="104.140625" style="247" customWidth="1"/>
    <col min="14619" max="14619" width="33.7109375" style="247" customWidth="1"/>
    <col min="14620" max="14620" width="34.85546875" style="247" customWidth="1"/>
    <col min="14621" max="14848" width="11.42578125" style="247"/>
    <col min="14849" max="14849" width="21.85546875" style="247" customWidth="1"/>
    <col min="14850" max="14850" width="14.85546875" style="247" customWidth="1"/>
    <col min="14851" max="14851" width="13.5703125" style="247" customWidth="1"/>
    <col min="14852" max="14852" width="13.140625" style="247" customWidth="1"/>
    <col min="14853" max="14853" width="6.5703125" style="247" customWidth="1"/>
    <col min="14854" max="14854" width="14.7109375" style="247" customWidth="1"/>
    <col min="14855" max="14855" width="16.5703125" style="247" customWidth="1"/>
    <col min="14856" max="14856" width="10.5703125" style="247" customWidth="1"/>
    <col min="14857" max="14857" width="13.140625" style="247" customWidth="1"/>
    <col min="14858" max="14858" width="13.28515625" style="247" customWidth="1"/>
    <col min="14859" max="14859" width="13" style="247" customWidth="1"/>
    <col min="14860" max="14860" width="12" style="247" customWidth="1"/>
    <col min="14861" max="14861" width="10.85546875" style="247" customWidth="1"/>
    <col min="14862" max="14862" width="16" style="247" customWidth="1"/>
    <col min="14863" max="14866" width="7" style="247" customWidth="1"/>
    <col min="14867" max="14867" width="21.7109375" style="247" customWidth="1"/>
    <col min="14868" max="14868" width="0.5703125" style="247" customWidth="1"/>
    <col min="14869" max="14872" width="8.28515625" style="247" customWidth="1"/>
    <col min="14873" max="14873" width="14" style="247" customWidth="1"/>
    <col min="14874" max="14874" width="104.140625" style="247" customWidth="1"/>
    <col min="14875" max="14875" width="33.7109375" style="247" customWidth="1"/>
    <col min="14876" max="14876" width="34.85546875" style="247" customWidth="1"/>
    <col min="14877" max="15104" width="11.42578125" style="247"/>
    <col min="15105" max="15105" width="21.85546875" style="247" customWidth="1"/>
    <col min="15106" max="15106" width="14.85546875" style="247" customWidth="1"/>
    <col min="15107" max="15107" width="13.5703125" style="247" customWidth="1"/>
    <col min="15108" max="15108" width="13.140625" style="247" customWidth="1"/>
    <col min="15109" max="15109" width="6.5703125" style="247" customWidth="1"/>
    <col min="15110" max="15110" width="14.7109375" style="247" customWidth="1"/>
    <col min="15111" max="15111" width="16.5703125" style="247" customWidth="1"/>
    <col min="15112" max="15112" width="10.5703125" style="247" customWidth="1"/>
    <col min="15113" max="15113" width="13.140625" style="247" customWidth="1"/>
    <col min="15114" max="15114" width="13.28515625" style="247" customWidth="1"/>
    <col min="15115" max="15115" width="13" style="247" customWidth="1"/>
    <col min="15116" max="15116" width="12" style="247" customWidth="1"/>
    <col min="15117" max="15117" width="10.85546875" style="247" customWidth="1"/>
    <col min="15118" max="15118" width="16" style="247" customWidth="1"/>
    <col min="15119" max="15122" width="7" style="247" customWidth="1"/>
    <col min="15123" max="15123" width="21.7109375" style="247" customWidth="1"/>
    <col min="15124" max="15124" width="0.5703125" style="247" customWidth="1"/>
    <col min="15125" max="15128" width="8.28515625" style="247" customWidth="1"/>
    <col min="15129" max="15129" width="14" style="247" customWidth="1"/>
    <col min="15130" max="15130" width="104.140625" style="247" customWidth="1"/>
    <col min="15131" max="15131" width="33.7109375" style="247" customWidth="1"/>
    <col min="15132" max="15132" width="34.85546875" style="247" customWidth="1"/>
    <col min="15133" max="15360" width="11.42578125" style="247"/>
    <col min="15361" max="15361" width="21.85546875" style="247" customWidth="1"/>
    <col min="15362" max="15362" width="14.85546875" style="247" customWidth="1"/>
    <col min="15363" max="15363" width="13.5703125" style="247" customWidth="1"/>
    <col min="15364" max="15364" width="13.140625" style="247" customWidth="1"/>
    <col min="15365" max="15365" width="6.5703125" style="247" customWidth="1"/>
    <col min="15366" max="15366" width="14.7109375" style="247" customWidth="1"/>
    <col min="15367" max="15367" width="16.5703125" style="247" customWidth="1"/>
    <col min="15368" max="15368" width="10.5703125" style="247" customWidth="1"/>
    <col min="15369" max="15369" width="13.140625" style="247" customWidth="1"/>
    <col min="15370" max="15370" width="13.28515625" style="247" customWidth="1"/>
    <col min="15371" max="15371" width="13" style="247" customWidth="1"/>
    <col min="15372" max="15372" width="12" style="247" customWidth="1"/>
    <col min="15373" max="15373" width="10.85546875" style="247" customWidth="1"/>
    <col min="15374" max="15374" width="16" style="247" customWidth="1"/>
    <col min="15375" max="15378" width="7" style="247" customWidth="1"/>
    <col min="15379" max="15379" width="21.7109375" style="247" customWidth="1"/>
    <col min="15380" max="15380" width="0.5703125" style="247" customWidth="1"/>
    <col min="15381" max="15384" width="8.28515625" style="247" customWidth="1"/>
    <col min="15385" max="15385" width="14" style="247" customWidth="1"/>
    <col min="15386" max="15386" width="104.140625" style="247" customWidth="1"/>
    <col min="15387" max="15387" width="33.7109375" style="247" customWidth="1"/>
    <col min="15388" max="15388" width="34.85546875" style="247" customWidth="1"/>
    <col min="15389" max="15616" width="11.42578125" style="247"/>
    <col min="15617" max="15617" width="21.85546875" style="247" customWidth="1"/>
    <col min="15618" max="15618" width="14.85546875" style="247" customWidth="1"/>
    <col min="15619" max="15619" width="13.5703125" style="247" customWidth="1"/>
    <col min="15620" max="15620" width="13.140625" style="247" customWidth="1"/>
    <col min="15621" max="15621" width="6.5703125" style="247" customWidth="1"/>
    <col min="15622" max="15622" width="14.7109375" style="247" customWidth="1"/>
    <col min="15623" max="15623" width="16.5703125" style="247" customWidth="1"/>
    <col min="15624" max="15624" width="10.5703125" style="247" customWidth="1"/>
    <col min="15625" max="15625" width="13.140625" style="247" customWidth="1"/>
    <col min="15626" max="15626" width="13.28515625" style="247" customWidth="1"/>
    <col min="15627" max="15627" width="13" style="247" customWidth="1"/>
    <col min="15628" max="15628" width="12" style="247" customWidth="1"/>
    <col min="15629" max="15629" width="10.85546875" style="247" customWidth="1"/>
    <col min="15630" max="15630" width="16" style="247" customWidth="1"/>
    <col min="15631" max="15634" width="7" style="247" customWidth="1"/>
    <col min="15635" max="15635" width="21.7109375" style="247" customWidth="1"/>
    <col min="15636" max="15636" width="0.5703125" style="247" customWidth="1"/>
    <col min="15637" max="15640" width="8.28515625" style="247" customWidth="1"/>
    <col min="15641" max="15641" width="14" style="247" customWidth="1"/>
    <col min="15642" max="15642" width="104.140625" style="247" customWidth="1"/>
    <col min="15643" max="15643" width="33.7109375" style="247" customWidth="1"/>
    <col min="15644" max="15644" width="34.85546875" style="247" customWidth="1"/>
    <col min="15645" max="15872" width="11.42578125" style="247"/>
    <col min="15873" max="15873" width="21.85546875" style="247" customWidth="1"/>
    <col min="15874" max="15874" width="14.85546875" style="247" customWidth="1"/>
    <col min="15875" max="15875" width="13.5703125" style="247" customWidth="1"/>
    <col min="15876" max="15876" width="13.140625" style="247" customWidth="1"/>
    <col min="15877" max="15877" width="6.5703125" style="247" customWidth="1"/>
    <col min="15878" max="15878" width="14.7109375" style="247" customWidth="1"/>
    <col min="15879" max="15879" width="16.5703125" style="247" customWidth="1"/>
    <col min="15880" max="15880" width="10.5703125" style="247" customWidth="1"/>
    <col min="15881" max="15881" width="13.140625" style="247" customWidth="1"/>
    <col min="15882" max="15882" width="13.28515625" style="247" customWidth="1"/>
    <col min="15883" max="15883" width="13" style="247" customWidth="1"/>
    <col min="15884" max="15884" width="12" style="247" customWidth="1"/>
    <col min="15885" max="15885" width="10.85546875" style="247" customWidth="1"/>
    <col min="15886" max="15886" width="16" style="247" customWidth="1"/>
    <col min="15887" max="15890" width="7" style="247" customWidth="1"/>
    <col min="15891" max="15891" width="21.7109375" style="247" customWidth="1"/>
    <col min="15892" max="15892" width="0.5703125" style="247" customWidth="1"/>
    <col min="15893" max="15896" width="8.28515625" style="247" customWidth="1"/>
    <col min="15897" max="15897" width="14" style="247" customWidth="1"/>
    <col min="15898" max="15898" width="104.140625" style="247" customWidth="1"/>
    <col min="15899" max="15899" width="33.7109375" style="247" customWidth="1"/>
    <col min="15900" max="15900" width="34.85546875" style="247" customWidth="1"/>
    <col min="15901" max="16128" width="11.42578125" style="247"/>
    <col min="16129" max="16129" width="21.85546875" style="247" customWidth="1"/>
    <col min="16130" max="16130" width="14.85546875" style="247" customWidth="1"/>
    <col min="16131" max="16131" width="13.5703125" style="247" customWidth="1"/>
    <col min="16132" max="16132" width="13.140625" style="247" customWidth="1"/>
    <col min="16133" max="16133" width="6.5703125" style="247" customWidth="1"/>
    <col min="16134" max="16134" width="14.7109375" style="247" customWidth="1"/>
    <col min="16135" max="16135" width="16.5703125" style="247" customWidth="1"/>
    <col min="16136" max="16136" width="10.5703125" style="247" customWidth="1"/>
    <col min="16137" max="16137" width="13.140625" style="247" customWidth="1"/>
    <col min="16138" max="16138" width="13.28515625" style="247" customWidth="1"/>
    <col min="16139" max="16139" width="13" style="247" customWidth="1"/>
    <col min="16140" max="16140" width="12" style="247" customWidth="1"/>
    <col min="16141" max="16141" width="10.85546875" style="247" customWidth="1"/>
    <col min="16142" max="16142" width="16" style="247" customWidth="1"/>
    <col min="16143" max="16146" width="7" style="247" customWidth="1"/>
    <col min="16147" max="16147" width="21.7109375" style="247" customWidth="1"/>
    <col min="16148" max="16148" width="0.5703125" style="247" customWidth="1"/>
    <col min="16149" max="16152" width="8.28515625" style="247" customWidth="1"/>
    <col min="16153" max="16153" width="14" style="247" customWidth="1"/>
    <col min="16154" max="16154" width="104.140625" style="247" customWidth="1"/>
    <col min="16155" max="16155" width="33.7109375" style="247" customWidth="1"/>
    <col min="16156" max="16156" width="34.85546875" style="247" customWidth="1"/>
    <col min="16157" max="16384" width="11.42578125" style="247"/>
  </cols>
  <sheetData>
    <row r="1" spans="1:28" s="240" customFormat="1" ht="22.5" customHeight="1" thickBot="1" x14ac:dyDescent="0.3"/>
    <row r="2" spans="1:28" ht="26.25" customHeight="1" x14ac:dyDescent="0.25">
      <c r="A2" s="241"/>
      <c r="B2" s="242" t="s">
        <v>0</v>
      </c>
      <c r="C2" s="243"/>
      <c r="D2" s="243"/>
      <c r="E2" s="243"/>
      <c r="F2" s="244"/>
      <c r="G2" s="243"/>
      <c r="H2" s="243"/>
      <c r="I2" s="243"/>
      <c r="J2" s="243"/>
      <c r="K2" s="243"/>
      <c r="L2" s="243"/>
      <c r="M2" s="243"/>
      <c r="N2" s="243"/>
      <c r="O2" s="243"/>
      <c r="P2" s="243"/>
      <c r="Q2" s="243"/>
      <c r="R2" s="243"/>
      <c r="S2" s="243"/>
      <c r="T2" s="243"/>
      <c r="U2" s="243"/>
      <c r="V2" s="243"/>
      <c r="W2" s="243"/>
      <c r="X2" s="243"/>
      <c r="Y2" s="243"/>
      <c r="Z2" s="243"/>
      <c r="AA2" s="245"/>
      <c r="AB2" s="246" t="s">
        <v>1</v>
      </c>
    </row>
    <row r="3" spans="1:28" ht="26.25" customHeight="1" x14ac:dyDescent="0.25">
      <c r="A3" s="248"/>
      <c r="B3" s="159" t="s">
        <v>2</v>
      </c>
      <c r="C3" s="160"/>
      <c r="D3" s="160"/>
      <c r="E3" s="160"/>
      <c r="F3" s="249"/>
      <c r="G3" s="160"/>
      <c r="H3" s="160"/>
      <c r="I3" s="160"/>
      <c r="J3" s="160"/>
      <c r="K3" s="160"/>
      <c r="L3" s="160"/>
      <c r="M3" s="160"/>
      <c r="N3" s="160"/>
      <c r="O3" s="160"/>
      <c r="P3" s="160"/>
      <c r="Q3" s="160"/>
      <c r="R3" s="160"/>
      <c r="S3" s="160"/>
      <c r="T3" s="160"/>
      <c r="U3" s="160"/>
      <c r="V3" s="160"/>
      <c r="W3" s="160"/>
      <c r="X3" s="160"/>
      <c r="Y3" s="160"/>
      <c r="Z3" s="160"/>
      <c r="AA3" s="161"/>
      <c r="AB3" s="250" t="s">
        <v>3</v>
      </c>
    </row>
    <row r="4" spans="1:28" ht="26.25" customHeight="1" x14ac:dyDescent="0.25">
      <c r="A4" s="248"/>
      <c r="B4" s="159" t="s">
        <v>4</v>
      </c>
      <c r="C4" s="160"/>
      <c r="D4" s="160"/>
      <c r="E4" s="160"/>
      <c r="F4" s="249"/>
      <c r="G4" s="160"/>
      <c r="H4" s="160"/>
      <c r="I4" s="160"/>
      <c r="J4" s="160"/>
      <c r="K4" s="160"/>
      <c r="L4" s="160"/>
      <c r="M4" s="160"/>
      <c r="N4" s="160"/>
      <c r="O4" s="160"/>
      <c r="P4" s="160"/>
      <c r="Q4" s="160"/>
      <c r="R4" s="160"/>
      <c r="S4" s="160"/>
      <c r="T4" s="160"/>
      <c r="U4" s="160"/>
      <c r="V4" s="160"/>
      <c r="W4" s="160"/>
      <c r="X4" s="160"/>
      <c r="Y4" s="160"/>
      <c r="Z4" s="160"/>
      <c r="AA4" s="161"/>
      <c r="AB4" s="251" t="s">
        <v>5</v>
      </c>
    </row>
    <row r="5" spans="1:28" ht="22.5" customHeight="1" thickBot="1" x14ac:dyDescent="0.3">
      <c r="A5" s="252"/>
      <c r="B5" s="162"/>
      <c r="C5" s="163"/>
      <c r="D5" s="163"/>
      <c r="E5" s="163"/>
      <c r="F5" s="253"/>
      <c r="G5" s="163"/>
      <c r="H5" s="163"/>
      <c r="I5" s="163"/>
      <c r="J5" s="163"/>
      <c r="K5" s="163"/>
      <c r="L5" s="163"/>
      <c r="M5" s="163"/>
      <c r="N5" s="163"/>
      <c r="O5" s="163"/>
      <c r="P5" s="163"/>
      <c r="Q5" s="163"/>
      <c r="R5" s="163"/>
      <c r="S5" s="163"/>
      <c r="T5" s="163"/>
      <c r="U5" s="163"/>
      <c r="V5" s="163"/>
      <c r="W5" s="163"/>
      <c r="X5" s="163"/>
      <c r="Y5" s="163"/>
      <c r="Z5" s="163"/>
      <c r="AA5" s="164"/>
      <c r="AB5" s="254" t="s">
        <v>6</v>
      </c>
    </row>
    <row r="6" spans="1:28" ht="5.25" customHeight="1" thickBot="1" x14ac:dyDescent="0.3">
      <c r="A6" s="255"/>
      <c r="B6" s="256"/>
      <c r="C6" s="256"/>
      <c r="D6" s="256"/>
      <c r="E6" s="256"/>
      <c r="F6" s="257"/>
      <c r="G6" s="256"/>
      <c r="H6" s="256"/>
      <c r="I6" s="256"/>
      <c r="J6" s="256"/>
      <c r="K6" s="256"/>
      <c r="L6" s="256"/>
      <c r="M6" s="256"/>
      <c r="N6" s="256"/>
      <c r="O6" s="256"/>
      <c r="P6" s="256"/>
      <c r="Q6" s="256"/>
      <c r="R6" s="256"/>
      <c r="S6" s="256"/>
      <c r="T6" s="256"/>
      <c r="U6" s="256"/>
      <c r="V6" s="256"/>
      <c r="W6" s="256"/>
      <c r="X6" s="256"/>
      <c r="Y6" s="256"/>
      <c r="Z6" s="256"/>
      <c r="AA6" s="256"/>
      <c r="AB6" s="258"/>
    </row>
    <row r="7" spans="1:28" ht="27.6" customHeight="1" x14ac:dyDescent="0.25">
      <c r="A7" s="7" t="s">
        <v>7</v>
      </c>
      <c r="B7" s="168" t="s">
        <v>306</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9"/>
    </row>
    <row r="8" spans="1:28" ht="27.6" customHeight="1" x14ac:dyDescent="0.25">
      <c r="A8" s="8" t="s">
        <v>9</v>
      </c>
      <c r="B8" s="143" t="s">
        <v>307</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70"/>
    </row>
    <row r="9" spans="1:28" ht="27.6" customHeight="1" x14ac:dyDescent="0.25">
      <c r="A9" s="8" t="s">
        <v>11</v>
      </c>
      <c r="B9" s="171" t="s">
        <v>308</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5"/>
    </row>
    <row r="10" spans="1:28" ht="22.5" customHeight="1" x14ac:dyDescent="0.25">
      <c r="A10" s="143" t="s">
        <v>13</v>
      </c>
      <c r="B10" s="143"/>
      <c r="C10" s="143"/>
      <c r="D10" s="144"/>
      <c r="E10" s="144"/>
      <c r="F10" s="140"/>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ht="22.5" customHeight="1" x14ac:dyDescent="0.25">
      <c r="A11" s="142" t="s">
        <v>14</v>
      </c>
      <c r="B11" s="9" t="s">
        <v>15</v>
      </c>
      <c r="C11" s="259"/>
      <c r="D11" s="260">
        <v>43850</v>
      </c>
      <c r="E11" s="147"/>
      <c r="F11" s="147"/>
      <c r="G11" s="147"/>
      <c r="H11" s="147"/>
      <c r="I11" s="261"/>
      <c r="J11" s="147"/>
      <c r="K11" s="147"/>
      <c r="L11" s="147"/>
      <c r="M11" s="147"/>
      <c r="N11" s="147"/>
      <c r="O11" s="147"/>
      <c r="P11" s="147"/>
      <c r="Q11" s="147"/>
      <c r="R11" s="147"/>
      <c r="S11" s="147"/>
      <c r="T11" s="147"/>
      <c r="U11" s="147"/>
      <c r="V11" s="147"/>
      <c r="W11" s="147"/>
      <c r="X11" s="147"/>
      <c r="Y11" s="147"/>
      <c r="Z11" s="147"/>
      <c r="AA11" s="147"/>
      <c r="AB11" s="148"/>
    </row>
    <row r="12" spans="1:28" ht="22.5" customHeight="1" x14ac:dyDescent="0.25">
      <c r="A12" s="142"/>
      <c r="B12" s="9" t="s">
        <v>16</v>
      </c>
      <c r="C12" s="259" t="s">
        <v>17</v>
      </c>
      <c r="D12" s="260" t="s">
        <v>309</v>
      </c>
      <c r="E12" s="147"/>
      <c r="F12" s="147"/>
      <c r="G12" s="147"/>
      <c r="H12" s="147"/>
      <c r="I12" s="261"/>
      <c r="J12" s="147"/>
      <c r="K12" s="147"/>
      <c r="L12" s="147"/>
      <c r="M12" s="147"/>
      <c r="N12" s="147"/>
      <c r="O12" s="147"/>
      <c r="P12" s="147"/>
      <c r="Q12" s="147"/>
      <c r="R12" s="147"/>
      <c r="S12" s="147"/>
      <c r="T12" s="147"/>
      <c r="U12" s="147"/>
      <c r="V12" s="147"/>
      <c r="W12" s="147"/>
      <c r="X12" s="147"/>
      <c r="Y12" s="147"/>
      <c r="Z12" s="147"/>
      <c r="AA12" s="147"/>
      <c r="AB12" s="148"/>
    </row>
    <row r="13" spans="1:28" ht="22.5" customHeight="1" x14ac:dyDescent="0.25">
      <c r="A13" s="142"/>
      <c r="B13" s="9" t="s">
        <v>18</v>
      </c>
      <c r="C13" s="259" t="s">
        <v>17</v>
      </c>
      <c r="D13" s="146" t="s">
        <v>1176</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28.15" customHeight="1" thickBot="1" x14ac:dyDescent="0.3">
      <c r="A14" s="11" t="s">
        <v>19</v>
      </c>
      <c r="B14" s="128" t="s">
        <v>310</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5.25" customHeight="1" thickBot="1" x14ac:dyDescent="0.3">
      <c r="A15" s="262"/>
      <c r="B15" s="262"/>
      <c r="C15" s="263"/>
      <c r="D15" s="263"/>
      <c r="E15" s="262"/>
      <c r="F15" s="263"/>
      <c r="G15" s="262"/>
      <c r="H15" s="262"/>
      <c r="I15" s="263"/>
      <c r="J15" s="262"/>
      <c r="K15" s="262"/>
      <c r="L15" s="262"/>
      <c r="M15" s="262"/>
      <c r="N15" s="263"/>
      <c r="O15" s="262"/>
      <c r="P15" s="262"/>
      <c r="Q15" s="262"/>
      <c r="R15" s="262"/>
      <c r="S15" s="264"/>
      <c r="U15" s="265"/>
      <c r="V15" s="265"/>
      <c r="W15" s="265"/>
      <c r="X15" s="266"/>
      <c r="Y15" s="267"/>
      <c r="Z15" s="263"/>
    </row>
    <row r="16" spans="1:28" s="278" customFormat="1" ht="31.9" customHeight="1" thickBot="1" x14ac:dyDescent="0.3">
      <c r="A16" s="168" t="s">
        <v>20</v>
      </c>
      <c r="B16" s="168" t="s">
        <v>21</v>
      </c>
      <c r="C16" s="168" t="s">
        <v>22</v>
      </c>
      <c r="D16" s="168" t="s">
        <v>23</v>
      </c>
      <c r="E16" s="168" t="s">
        <v>24</v>
      </c>
      <c r="F16" s="168" t="s">
        <v>25</v>
      </c>
      <c r="G16" s="168" t="s">
        <v>26</v>
      </c>
      <c r="H16" s="268" t="s">
        <v>27</v>
      </c>
      <c r="I16" s="268" t="s">
        <v>28</v>
      </c>
      <c r="J16" s="168" t="s">
        <v>29</v>
      </c>
      <c r="K16" s="168" t="s">
        <v>30</v>
      </c>
      <c r="L16" s="168" t="s">
        <v>31</v>
      </c>
      <c r="M16" s="168" t="s">
        <v>32</v>
      </c>
      <c r="N16" s="269" t="s">
        <v>33</v>
      </c>
      <c r="O16" s="270" t="s">
        <v>34</v>
      </c>
      <c r="P16" s="271"/>
      <c r="Q16" s="271"/>
      <c r="R16" s="271"/>
      <c r="S16" s="272"/>
      <c r="T16" s="273"/>
      <c r="U16" s="274" t="s">
        <v>35</v>
      </c>
      <c r="V16" s="275"/>
      <c r="W16" s="275"/>
      <c r="X16" s="275"/>
      <c r="Y16" s="276"/>
      <c r="Z16" s="277" t="s">
        <v>36</v>
      </c>
      <c r="AA16" s="168" t="s">
        <v>37</v>
      </c>
      <c r="AB16" s="169" t="s">
        <v>38</v>
      </c>
    </row>
    <row r="17" spans="1:28" s="278" customFormat="1" ht="43.9" customHeight="1" thickBot="1" x14ac:dyDescent="0.3">
      <c r="A17" s="279"/>
      <c r="B17" s="279"/>
      <c r="C17" s="279"/>
      <c r="D17" s="279"/>
      <c r="E17" s="279"/>
      <c r="F17" s="279"/>
      <c r="G17" s="279"/>
      <c r="H17" s="280"/>
      <c r="I17" s="280"/>
      <c r="J17" s="279"/>
      <c r="K17" s="279"/>
      <c r="L17" s="279"/>
      <c r="M17" s="279"/>
      <c r="N17" s="281"/>
      <c r="O17" s="282" t="s">
        <v>39</v>
      </c>
      <c r="P17" s="283" t="s">
        <v>40</v>
      </c>
      <c r="Q17" s="283" t="s">
        <v>41</v>
      </c>
      <c r="R17" s="284" t="s">
        <v>42</v>
      </c>
      <c r="S17" s="285" t="s">
        <v>43</v>
      </c>
      <c r="T17" s="286"/>
      <c r="U17" s="287" t="s">
        <v>39</v>
      </c>
      <c r="V17" s="288" t="s">
        <v>40</v>
      </c>
      <c r="W17" s="288" t="s">
        <v>41</v>
      </c>
      <c r="X17" s="288" t="s">
        <v>42</v>
      </c>
      <c r="Y17" s="289" t="s">
        <v>44</v>
      </c>
      <c r="Z17" s="290"/>
      <c r="AA17" s="279"/>
      <c r="AB17" s="291"/>
    </row>
    <row r="18" spans="1:28" s="306" customFormat="1" ht="409.6" customHeight="1" x14ac:dyDescent="0.25">
      <c r="A18" s="292" t="s">
        <v>311</v>
      </c>
      <c r="B18" s="293" t="s">
        <v>312</v>
      </c>
      <c r="C18" s="293" t="s">
        <v>313</v>
      </c>
      <c r="D18" s="293" t="s">
        <v>314</v>
      </c>
      <c r="E18" s="123">
        <v>1</v>
      </c>
      <c r="F18" s="123" t="s">
        <v>315</v>
      </c>
      <c r="G18" s="123" t="s">
        <v>316</v>
      </c>
      <c r="H18" s="123" t="s">
        <v>104</v>
      </c>
      <c r="I18" s="123" t="s">
        <v>317</v>
      </c>
      <c r="J18" s="123" t="s">
        <v>318</v>
      </c>
      <c r="K18" s="123" t="s">
        <v>187</v>
      </c>
      <c r="L18" s="294">
        <v>1</v>
      </c>
      <c r="M18" s="123" t="s">
        <v>319</v>
      </c>
      <c r="N18" s="295" t="s">
        <v>320</v>
      </c>
      <c r="O18" s="296">
        <v>0.25</v>
      </c>
      <c r="P18" s="297">
        <v>0.25</v>
      </c>
      <c r="Q18" s="297">
        <v>0.25</v>
      </c>
      <c r="R18" s="297">
        <v>0.25</v>
      </c>
      <c r="S18" s="298">
        <f>SUM(O18:R18)</f>
        <v>1</v>
      </c>
      <c r="T18" s="299" t="s">
        <v>321</v>
      </c>
      <c r="U18" s="300">
        <f>+(5*100%)/12</f>
        <v>0.41666666666666669</v>
      </c>
      <c r="V18" s="301">
        <f>+(4*100%)/12</f>
        <v>0.33333333333333331</v>
      </c>
      <c r="W18" s="301">
        <f>+(3*100%)/12</f>
        <v>0.25</v>
      </c>
      <c r="X18" s="302">
        <f>+(1*100%)/12</f>
        <v>8.3333333333333329E-2</v>
      </c>
      <c r="Y18" s="275">
        <f>SUM(U18:X18)</f>
        <v>1.0833333333333333</v>
      </c>
      <c r="Z18" s="303" t="s">
        <v>322</v>
      </c>
      <c r="AA18" s="304" t="s">
        <v>323</v>
      </c>
      <c r="AB18" s="305" t="s">
        <v>323</v>
      </c>
    </row>
    <row r="19" spans="1:28" s="306" customFormat="1" ht="409.6" customHeight="1" x14ac:dyDescent="0.25">
      <c r="A19" s="122"/>
      <c r="B19" s="307"/>
      <c r="C19" s="307"/>
      <c r="D19" s="307"/>
      <c r="E19" s="100"/>
      <c r="F19" s="100"/>
      <c r="G19" s="100"/>
      <c r="H19" s="100"/>
      <c r="I19" s="100"/>
      <c r="J19" s="100"/>
      <c r="K19" s="100"/>
      <c r="L19" s="308"/>
      <c r="M19" s="100"/>
      <c r="N19" s="309"/>
      <c r="O19" s="310"/>
      <c r="P19" s="311"/>
      <c r="Q19" s="311"/>
      <c r="R19" s="311"/>
      <c r="S19" s="312"/>
      <c r="T19" s="313"/>
      <c r="U19" s="314"/>
      <c r="V19" s="315"/>
      <c r="W19" s="315"/>
      <c r="X19" s="316"/>
      <c r="Y19" s="317"/>
      <c r="Z19" s="318"/>
      <c r="AA19" s="319"/>
      <c r="AB19" s="320"/>
    </row>
    <row r="20" spans="1:28" s="306" customFormat="1" ht="409.6" customHeight="1" x14ac:dyDescent="0.25">
      <c r="A20" s="122"/>
      <c r="B20" s="307"/>
      <c r="C20" s="307"/>
      <c r="D20" s="307"/>
      <c r="E20" s="100"/>
      <c r="F20" s="100"/>
      <c r="G20" s="100"/>
      <c r="H20" s="100"/>
      <c r="I20" s="100"/>
      <c r="J20" s="100"/>
      <c r="K20" s="100"/>
      <c r="L20" s="308"/>
      <c r="M20" s="100"/>
      <c r="N20" s="309"/>
      <c r="O20" s="310"/>
      <c r="P20" s="311"/>
      <c r="Q20" s="311"/>
      <c r="R20" s="311"/>
      <c r="S20" s="312"/>
      <c r="T20" s="313"/>
      <c r="U20" s="314"/>
      <c r="V20" s="315"/>
      <c r="W20" s="315"/>
      <c r="X20" s="316"/>
      <c r="Y20" s="317"/>
      <c r="Z20" s="318"/>
      <c r="AA20" s="319"/>
      <c r="AB20" s="320"/>
    </row>
    <row r="21" spans="1:28" s="306" customFormat="1" ht="31.5" customHeight="1" x14ac:dyDescent="0.25">
      <c r="A21" s="122"/>
      <c r="B21" s="307"/>
      <c r="C21" s="307"/>
      <c r="D21" s="307"/>
      <c r="E21" s="101"/>
      <c r="F21" s="101"/>
      <c r="G21" s="101"/>
      <c r="H21" s="101"/>
      <c r="I21" s="101"/>
      <c r="J21" s="101"/>
      <c r="K21" s="101"/>
      <c r="L21" s="321"/>
      <c r="M21" s="101"/>
      <c r="N21" s="322"/>
      <c r="O21" s="323"/>
      <c r="P21" s="324"/>
      <c r="Q21" s="324"/>
      <c r="R21" s="324"/>
      <c r="S21" s="325"/>
      <c r="T21" s="326"/>
      <c r="U21" s="327"/>
      <c r="V21" s="328"/>
      <c r="W21" s="328"/>
      <c r="X21" s="329"/>
      <c r="Y21" s="330"/>
      <c r="Z21" s="331"/>
      <c r="AA21" s="332"/>
      <c r="AB21" s="333"/>
    </row>
    <row r="22" spans="1:28" s="306" customFormat="1" ht="409.5" x14ac:dyDescent="0.25">
      <c r="A22" s="124"/>
      <c r="B22" s="334"/>
      <c r="C22" s="334"/>
      <c r="D22" s="334"/>
      <c r="E22" s="99">
        <v>2</v>
      </c>
      <c r="F22" s="99" t="s">
        <v>324</v>
      </c>
      <c r="G22" s="99" t="s">
        <v>325</v>
      </c>
      <c r="H22" s="99" t="s">
        <v>104</v>
      </c>
      <c r="I22" s="99" t="s">
        <v>326</v>
      </c>
      <c r="J22" s="99" t="s">
        <v>327</v>
      </c>
      <c r="K22" s="99" t="s">
        <v>187</v>
      </c>
      <c r="L22" s="335">
        <v>1</v>
      </c>
      <c r="M22" s="99" t="s">
        <v>328</v>
      </c>
      <c r="N22" s="336" t="s">
        <v>320</v>
      </c>
      <c r="O22" s="337">
        <v>0.25</v>
      </c>
      <c r="P22" s="338">
        <v>0.25</v>
      </c>
      <c r="Q22" s="338">
        <v>0.25</v>
      </c>
      <c r="R22" s="338">
        <v>0.25</v>
      </c>
      <c r="S22" s="339">
        <f>SUM(O22:R22)</f>
        <v>1</v>
      </c>
      <c r="T22" s="340" t="s">
        <v>329</v>
      </c>
      <c r="U22" s="341">
        <v>0.25</v>
      </c>
      <c r="V22" s="342">
        <v>0.25</v>
      </c>
      <c r="W22" s="342">
        <v>0.25</v>
      </c>
      <c r="X22" s="343">
        <v>0.25</v>
      </c>
      <c r="Y22" s="344">
        <f>SUM(U22:X22)</f>
        <v>1</v>
      </c>
      <c r="Z22" s="345" t="s">
        <v>330</v>
      </c>
      <c r="AA22" s="346"/>
      <c r="AB22" s="347"/>
    </row>
    <row r="23" spans="1:28" s="306" customFormat="1" ht="409.5" customHeight="1" x14ac:dyDescent="0.25">
      <c r="A23" s="124"/>
      <c r="B23" s="334"/>
      <c r="C23" s="334"/>
      <c r="D23" s="334"/>
      <c r="E23" s="100"/>
      <c r="F23" s="100"/>
      <c r="G23" s="100"/>
      <c r="H23" s="100"/>
      <c r="I23" s="100"/>
      <c r="J23" s="100"/>
      <c r="K23" s="100"/>
      <c r="L23" s="308"/>
      <c r="M23" s="100"/>
      <c r="N23" s="309"/>
      <c r="O23" s="310"/>
      <c r="P23" s="311"/>
      <c r="Q23" s="311"/>
      <c r="R23" s="311"/>
      <c r="S23" s="312"/>
      <c r="T23" s="340"/>
      <c r="U23" s="314"/>
      <c r="V23" s="315"/>
      <c r="W23" s="315"/>
      <c r="X23" s="316"/>
      <c r="Y23" s="317"/>
      <c r="Z23" s="318"/>
      <c r="AA23" s="319"/>
      <c r="AB23" s="320"/>
    </row>
    <row r="24" spans="1:28" s="306" customFormat="1" ht="117.75" customHeight="1" x14ac:dyDescent="0.25">
      <c r="A24" s="124"/>
      <c r="B24" s="334"/>
      <c r="C24" s="334"/>
      <c r="D24" s="334"/>
      <c r="E24" s="101"/>
      <c r="F24" s="101"/>
      <c r="G24" s="101"/>
      <c r="H24" s="101"/>
      <c r="I24" s="101"/>
      <c r="J24" s="101"/>
      <c r="K24" s="101"/>
      <c r="L24" s="321"/>
      <c r="M24" s="101"/>
      <c r="N24" s="322"/>
      <c r="O24" s="323"/>
      <c r="P24" s="324"/>
      <c r="Q24" s="324"/>
      <c r="R24" s="324"/>
      <c r="S24" s="325"/>
      <c r="T24" s="340"/>
      <c r="U24" s="327"/>
      <c r="V24" s="328"/>
      <c r="W24" s="328"/>
      <c r="X24" s="329"/>
      <c r="Y24" s="330"/>
      <c r="Z24" s="331"/>
      <c r="AA24" s="332"/>
      <c r="AB24" s="333"/>
    </row>
    <row r="25" spans="1:28" s="306" customFormat="1" ht="265.5" customHeight="1" x14ac:dyDescent="0.25">
      <c r="A25" s="124"/>
      <c r="B25" s="334"/>
      <c r="C25" s="334"/>
      <c r="D25" s="334"/>
      <c r="E25" s="35">
        <v>3</v>
      </c>
      <c r="F25" s="348" t="s">
        <v>331</v>
      </c>
      <c r="G25" s="35" t="s">
        <v>332</v>
      </c>
      <c r="H25" s="35" t="s">
        <v>104</v>
      </c>
      <c r="I25" s="348" t="s">
        <v>333</v>
      </c>
      <c r="J25" s="22" t="s">
        <v>334</v>
      </c>
      <c r="K25" s="35" t="s">
        <v>187</v>
      </c>
      <c r="L25" s="24">
        <v>1</v>
      </c>
      <c r="M25" s="35" t="s">
        <v>335</v>
      </c>
      <c r="N25" s="349" t="s">
        <v>336</v>
      </c>
      <c r="O25" s="350">
        <v>0</v>
      </c>
      <c r="P25" s="351">
        <v>0.5</v>
      </c>
      <c r="Q25" s="351">
        <v>0</v>
      </c>
      <c r="R25" s="351">
        <v>0.5</v>
      </c>
      <c r="S25" s="352">
        <f>SUM(O25:R25)</f>
        <v>1</v>
      </c>
      <c r="T25" s="340" t="s">
        <v>337</v>
      </c>
      <c r="U25" s="353">
        <v>0</v>
      </c>
      <c r="V25" s="354">
        <v>0.5</v>
      </c>
      <c r="W25" s="354">
        <v>0</v>
      </c>
      <c r="X25" s="355">
        <v>0.5</v>
      </c>
      <c r="Y25" s="356">
        <f>SUM(U25:X25)</f>
        <v>1</v>
      </c>
      <c r="Z25" s="357" t="s">
        <v>338</v>
      </c>
      <c r="AA25" s="358"/>
      <c r="AB25" s="359"/>
    </row>
    <row r="26" spans="1:28" s="306" customFormat="1" ht="409.5" customHeight="1" x14ac:dyDescent="0.25">
      <c r="A26" s="124"/>
      <c r="B26" s="94" t="s">
        <v>339</v>
      </c>
      <c r="C26" s="99" t="s">
        <v>340</v>
      </c>
      <c r="D26" s="99" t="s">
        <v>341</v>
      </c>
      <c r="E26" s="99">
        <v>1</v>
      </c>
      <c r="F26" s="99" t="s">
        <v>342</v>
      </c>
      <c r="G26" s="99" t="s">
        <v>343</v>
      </c>
      <c r="H26" s="99" t="s">
        <v>344</v>
      </c>
      <c r="I26" s="99" t="s">
        <v>345</v>
      </c>
      <c r="J26" s="99" t="s">
        <v>346</v>
      </c>
      <c r="K26" s="99" t="s">
        <v>187</v>
      </c>
      <c r="L26" s="335">
        <v>1</v>
      </c>
      <c r="M26" s="99" t="s">
        <v>347</v>
      </c>
      <c r="N26" s="336" t="s">
        <v>348</v>
      </c>
      <c r="O26" s="360">
        <v>0</v>
      </c>
      <c r="P26" s="335">
        <v>0</v>
      </c>
      <c r="Q26" s="335">
        <v>0.5</v>
      </c>
      <c r="R26" s="335">
        <v>0.5</v>
      </c>
      <c r="S26" s="339">
        <f>SUM(O26:R26)</f>
        <v>1</v>
      </c>
      <c r="T26" s="340" t="s">
        <v>349</v>
      </c>
      <c r="U26" s="341">
        <v>0</v>
      </c>
      <c r="V26" s="342">
        <v>0.15</v>
      </c>
      <c r="W26" s="342">
        <v>0.65</v>
      </c>
      <c r="X26" s="343">
        <v>0.2</v>
      </c>
      <c r="Y26" s="344">
        <f>SUM(U26:X26)</f>
        <v>1</v>
      </c>
      <c r="Z26" s="345" t="s">
        <v>350</v>
      </c>
      <c r="AA26" s="346"/>
      <c r="AB26" s="347"/>
    </row>
    <row r="27" spans="1:28" s="306" customFormat="1" ht="185.25" customHeight="1" x14ac:dyDescent="0.25">
      <c r="A27" s="124"/>
      <c r="B27" s="94"/>
      <c r="C27" s="101"/>
      <c r="D27" s="101"/>
      <c r="E27" s="101"/>
      <c r="F27" s="101"/>
      <c r="G27" s="101"/>
      <c r="H27" s="101"/>
      <c r="I27" s="101"/>
      <c r="J27" s="101"/>
      <c r="K27" s="101"/>
      <c r="L27" s="321"/>
      <c r="M27" s="101"/>
      <c r="N27" s="322"/>
      <c r="O27" s="361"/>
      <c r="P27" s="321"/>
      <c r="Q27" s="321"/>
      <c r="R27" s="321"/>
      <c r="S27" s="325"/>
      <c r="T27" s="340"/>
      <c r="U27" s="327"/>
      <c r="V27" s="328"/>
      <c r="W27" s="328"/>
      <c r="X27" s="329"/>
      <c r="Y27" s="330"/>
      <c r="Z27" s="331"/>
      <c r="AA27" s="332"/>
      <c r="AB27" s="333"/>
    </row>
    <row r="28" spans="1:28" ht="409.5" x14ac:dyDescent="0.25">
      <c r="A28" s="124"/>
      <c r="B28" s="94"/>
      <c r="C28" s="99" t="s">
        <v>351</v>
      </c>
      <c r="D28" s="99" t="s">
        <v>352</v>
      </c>
      <c r="E28" s="99">
        <v>1</v>
      </c>
      <c r="F28" s="99" t="s">
        <v>353</v>
      </c>
      <c r="G28" s="99" t="s">
        <v>354</v>
      </c>
      <c r="H28" s="99" t="s">
        <v>355</v>
      </c>
      <c r="I28" s="99" t="s">
        <v>356</v>
      </c>
      <c r="J28" s="99" t="s">
        <v>357</v>
      </c>
      <c r="K28" s="99" t="s">
        <v>187</v>
      </c>
      <c r="L28" s="335">
        <v>1</v>
      </c>
      <c r="M28" s="99" t="s">
        <v>358</v>
      </c>
      <c r="N28" s="336" t="s">
        <v>359</v>
      </c>
      <c r="O28" s="360">
        <v>0.1</v>
      </c>
      <c r="P28" s="335">
        <v>0.3</v>
      </c>
      <c r="Q28" s="335">
        <v>0.3</v>
      </c>
      <c r="R28" s="335">
        <v>0.3</v>
      </c>
      <c r="S28" s="339">
        <f>SUM(O28:R28)</f>
        <v>1</v>
      </c>
      <c r="T28" s="340" t="s">
        <v>360</v>
      </c>
      <c r="U28" s="341">
        <v>0.15</v>
      </c>
      <c r="V28" s="342">
        <v>0.25</v>
      </c>
      <c r="W28" s="342">
        <v>0.25</v>
      </c>
      <c r="X28" s="343">
        <v>0.16700000000000001</v>
      </c>
      <c r="Y28" s="362">
        <f>SUM(U28:X28)</f>
        <v>0.81700000000000006</v>
      </c>
      <c r="Z28" s="345" t="s">
        <v>361</v>
      </c>
      <c r="AA28" s="346"/>
      <c r="AB28" s="347"/>
    </row>
    <row r="29" spans="1:28" ht="408.75" customHeight="1" x14ac:dyDescent="0.25">
      <c r="A29" s="124"/>
      <c r="B29" s="94"/>
      <c r="C29" s="100"/>
      <c r="D29" s="100"/>
      <c r="E29" s="100"/>
      <c r="F29" s="100"/>
      <c r="G29" s="100"/>
      <c r="H29" s="100"/>
      <c r="I29" s="100"/>
      <c r="J29" s="100"/>
      <c r="K29" s="100"/>
      <c r="L29" s="308"/>
      <c r="M29" s="100"/>
      <c r="N29" s="309"/>
      <c r="O29" s="363"/>
      <c r="P29" s="308"/>
      <c r="Q29" s="308"/>
      <c r="R29" s="308"/>
      <c r="S29" s="312"/>
      <c r="T29" s="340"/>
      <c r="U29" s="314"/>
      <c r="V29" s="315"/>
      <c r="W29" s="315"/>
      <c r="X29" s="316"/>
      <c r="Y29" s="364"/>
      <c r="Z29" s="318"/>
      <c r="AA29" s="319"/>
      <c r="AB29" s="320"/>
    </row>
    <row r="30" spans="1:28" ht="408.75" customHeight="1" x14ac:dyDescent="0.25">
      <c r="A30" s="124"/>
      <c r="B30" s="94"/>
      <c r="C30" s="100"/>
      <c r="D30" s="100"/>
      <c r="E30" s="100"/>
      <c r="F30" s="100"/>
      <c r="G30" s="100"/>
      <c r="H30" s="100"/>
      <c r="I30" s="100"/>
      <c r="J30" s="100"/>
      <c r="K30" s="100"/>
      <c r="L30" s="308"/>
      <c r="M30" s="100"/>
      <c r="N30" s="309"/>
      <c r="O30" s="363"/>
      <c r="P30" s="308"/>
      <c r="Q30" s="308"/>
      <c r="R30" s="308"/>
      <c r="S30" s="312"/>
      <c r="T30" s="340"/>
      <c r="U30" s="314"/>
      <c r="V30" s="315"/>
      <c r="W30" s="315"/>
      <c r="X30" s="316"/>
      <c r="Y30" s="364"/>
      <c r="Z30" s="318"/>
      <c r="AA30" s="319"/>
      <c r="AB30" s="320"/>
    </row>
    <row r="31" spans="1:28" ht="126.75" customHeight="1" x14ac:dyDescent="0.25">
      <c r="A31" s="124"/>
      <c r="B31" s="94"/>
      <c r="C31" s="100"/>
      <c r="D31" s="100"/>
      <c r="E31" s="100"/>
      <c r="F31" s="100"/>
      <c r="G31" s="100"/>
      <c r="H31" s="100"/>
      <c r="I31" s="100"/>
      <c r="J31" s="100"/>
      <c r="K31" s="100"/>
      <c r="L31" s="308"/>
      <c r="M31" s="100"/>
      <c r="N31" s="309"/>
      <c r="O31" s="363"/>
      <c r="P31" s="308"/>
      <c r="Q31" s="308"/>
      <c r="R31" s="308"/>
      <c r="S31" s="312"/>
      <c r="T31" s="340"/>
      <c r="U31" s="314"/>
      <c r="V31" s="315"/>
      <c r="W31" s="315"/>
      <c r="X31" s="316"/>
      <c r="Y31" s="364"/>
      <c r="Z31" s="318"/>
      <c r="AA31" s="319"/>
      <c r="AB31" s="320"/>
    </row>
    <row r="32" spans="1:28" ht="408.75" customHeight="1" x14ac:dyDescent="0.25">
      <c r="A32" s="124"/>
      <c r="B32" s="94"/>
      <c r="C32" s="99" t="s">
        <v>362</v>
      </c>
      <c r="D32" s="99" t="s">
        <v>363</v>
      </c>
      <c r="E32" s="346">
        <v>1</v>
      </c>
      <c r="F32" s="99" t="s">
        <v>364</v>
      </c>
      <c r="G32" s="99" t="s">
        <v>307</v>
      </c>
      <c r="H32" s="99" t="s">
        <v>355</v>
      </c>
      <c r="I32" s="99" t="s">
        <v>365</v>
      </c>
      <c r="J32" s="99" t="s">
        <v>366</v>
      </c>
      <c r="K32" s="99" t="s">
        <v>187</v>
      </c>
      <c r="L32" s="365">
        <v>1</v>
      </c>
      <c r="M32" s="99" t="s">
        <v>367</v>
      </c>
      <c r="N32" s="336" t="s">
        <v>368</v>
      </c>
      <c r="O32" s="337">
        <v>0.1</v>
      </c>
      <c r="P32" s="338">
        <v>0.3</v>
      </c>
      <c r="Q32" s="338">
        <v>0.3</v>
      </c>
      <c r="R32" s="338">
        <v>0.3</v>
      </c>
      <c r="S32" s="339">
        <f>SUM(O32:R32)</f>
        <v>1</v>
      </c>
      <c r="T32" s="340" t="s">
        <v>369</v>
      </c>
      <c r="U32" s="341">
        <v>0.2</v>
      </c>
      <c r="V32" s="342">
        <v>0.2</v>
      </c>
      <c r="W32" s="342">
        <v>0.25</v>
      </c>
      <c r="X32" s="343">
        <v>0.35</v>
      </c>
      <c r="Y32" s="344">
        <f>SUM(U32:X32)</f>
        <v>1</v>
      </c>
      <c r="Z32" s="345" t="s">
        <v>370</v>
      </c>
      <c r="AA32" s="346"/>
      <c r="AB32" s="347"/>
    </row>
    <row r="33" spans="1:28" ht="104.25" customHeight="1" x14ac:dyDescent="0.25">
      <c r="A33" s="124"/>
      <c r="B33" s="94"/>
      <c r="C33" s="101"/>
      <c r="D33" s="101"/>
      <c r="E33" s="332"/>
      <c r="F33" s="101"/>
      <c r="G33" s="101"/>
      <c r="H33" s="101"/>
      <c r="I33" s="101"/>
      <c r="J33" s="101"/>
      <c r="K33" s="101"/>
      <c r="L33" s="366"/>
      <c r="M33" s="101"/>
      <c r="N33" s="322"/>
      <c r="O33" s="323"/>
      <c r="P33" s="324"/>
      <c r="Q33" s="324"/>
      <c r="R33" s="324"/>
      <c r="S33" s="325"/>
      <c r="T33" s="340"/>
      <c r="U33" s="327"/>
      <c r="V33" s="328"/>
      <c r="W33" s="328"/>
      <c r="X33" s="329"/>
      <c r="Y33" s="330"/>
      <c r="Z33" s="331"/>
      <c r="AA33" s="332"/>
      <c r="AB33" s="333"/>
    </row>
    <row r="34" spans="1:28" ht="409.6" customHeight="1" x14ac:dyDescent="0.25">
      <c r="A34" s="124"/>
      <c r="B34" s="94"/>
      <c r="C34" s="348" t="s">
        <v>371</v>
      </c>
      <c r="D34" s="348" t="s">
        <v>372</v>
      </c>
      <c r="E34" s="99">
        <v>1</v>
      </c>
      <c r="F34" s="99" t="s">
        <v>373</v>
      </c>
      <c r="G34" s="99" t="s">
        <v>354</v>
      </c>
      <c r="H34" s="99" t="s">
        <v>374</v>
      </c>
      <c r="I34" s="99" t="s">
        <v>375</v>
      </c>
      <c r="J34" s="99" t="s">
        <v>376</v>
      </c>
      <c r="K34" s="99" t="s">
        <v>187</v>
      </c>
      <c r="L34" s="335">
        <v>1</v>
      </c>
      <c r="M34" s="99" t="s">
        <v>377</v>
      </c>
      <c r="N34" s="336" t="s">
        <v>378</v>
      </c>
      <c r="O34" s="337">
        <v>0</v>
      </c>
      <c r="P34" s="338">
        <v>0.5</v>
      </c>
      <c r="Q34" s="338">
        <v>0</v>
      </c>
      <c r="R34" s="338">
        <v>0.5</v>
      </c>
      <c r="S34" s="339">
        <f>SUM(O34:R34)</f>
        <v>1</v>
      </c>
      <c r="T34" s="340" t="s">
        <v>379</v>
      </c>
      <c r="U34" s="367">
        <v>0.15</v>
      </c>
      <c r="V34" s="368">
        <v>0.25</v>
      </c>
      <c r="W34" s="369">
        <v>0.25</v>
      </c>
      <c r="X34" s="370">
        <v>0.35</v>
      </c>
      <c r="Y34" s="344">
        <f>SUM(U34:X34)</f>
        <v>1</v>
      </c>
      <c r="Z34" s="345" t="s">
        <v>380</v>
      </c>
      <c r="AA34" s="99"/>
      <c r="AB34" s="336"/>
    </row>
    <row r="35" spans="1:28" ht="409.6" customHeight="1" x14ac:dyDescent="0.25">
      <c r="A35" s="124"/>
      <c r="B35" s="94"/>
      <c r="C35" s="348"/>
      <c r="D35" s="348"/>
      <c r="E35" s="100"/>
      <c r="F35" s="100"/>
      <c r="G35" s="100"/>
      <c r="H35" s="100"/>
      <c r="I35" s="100"/>
      <c r="J35" s="100"/>
      <c r="K35" s="100"/>
      <c r="L35" s="308"/>
      <c r="M35" s="100"/>
      <c r="N35" s="309"/>
      <c r="O35" s="310"/>
      <c r="P35" s="311"/>
      <c r="Q35" s="311"/>
      <c r="R35" s="311"/>
      <c r="S35" s="312"/>
      <c r="T35" s="340"/>
      <c r="U35" s="371"/>
      <c r="V35" s="372"/>
      <c r="W35" s="373"/>
      <c r="X35" s="374"/>
      <c r="Y35" s="317"/>
      <c r="Z35" s="318"/>
      <c r="AA35" s="100"/>
      <c r="AB35" s="309"/>
    </row>
    <row r="36" spans="1:28" ht="144" customHeight="1" x14ac:dyDescent="0.25">
      <c r="A36" s="124"/>
      <c r="B36" s="94"/>
      <c r="C36" s="348"/>
      <c r="D36" s="348"/>
      <c r="E36" s="100"/>
      <c r="F36" s="100"/>
      <c r="G36" s="100"/>
      <c r="H36" s="100"/>
      <c r="I36" s="100"/>
      <c r="J36" s="100"/>
      <c r="K36" s="100"/>
      <c r="L36" s="308"/>
      <c r="M36" s="100"/>
      <c r="N36" s="309"/>
      <c r="O36" s="310"/>
      <c r="P36" s="311"/>
      <c r="Q36" s="311"/>
      <c r="R36" s="311"/>
      <c r="S36" s="312"/>
      <c r="T36" s="340"/>
      <c r="U36" s="371"/>
      <c r="V36" s="372"/>
      <c r="W36" s="373"/>
      <c r="X36" s="374"/>
      <c r="Y36" s="317"/>
      <c r="Z36" s="318"/>
      <c r="AA36" s="100"/>
      <c r="AB36" s="309"/>
    </row>
    <row r="37" spans="1:28" ht="409.5" customHeight="1" x14ac:dyDescent="0.25">
      <c r="A37" s="124"/>
      <c r="B37" s="94"/>
      <c r="C37" s="99" t="s">
        <v>381</v>
      </c>
      <c r="D37" s="99" t="s">
        <v>382</v>
      </c>
      <c r="E37" s="99">
        <v>1</v>
      </c>
      <c r="F37" s="99" t="s">
        <v>383</v>
      </c>
      <c r="G37" s="99" t="s">
        <v>384</v>
      </c>
      <c r="H37" s="99" t="s">
        <v>104</v>
      </c>
      <c r="I37" s="99" t="s">
        <v>385</v>
      </c>
      <c r="J37" s="99" t="s">
        <v>386</v>
      </c>
      <c r="K37" s="99" t="s">
        <v>187</v>
      </c>
      <c r="L37" s="365">
        <v>1</v>
      </c>
      <c r="M37" s="99" t="s">
        <v>387</v>
      </c>
      <c r="N37" s="336" t="s">
        <v>388</v>
      </c>
      <c r="O37" s="375">
        <v>0.25</v>
      </c>
      <c r="P37" s="365">
        <v>0.25</v>
      </c>
      <c r="Q37" s="365">
        <v>0.25</v>
      </c>
      <c r="R37" s="365">
        <v>0.25</v>
      </c>
      <c r="S37" s="376">
        <f>SUM(O37:R37)</f>
        <v>1</v>
      </c>
      <c r="T37" s="340" t="s">
        <v>389</v>
      </c>
      <c r="U37" s="367">
        <f>16*25%/19</f>
        <v>0.21052631578947367</v>
      </c>
      <c r="V37" s="368">
        <v>0.25</v>
      </c>
      <c r="W37" s="369">
        <v>0.25</v>
      </c>
      <c r="X37" s="370">
        <v>0.25</v>
      </c>
      <c r="Y37" s="344">
        <f>SUM(U37:X37)</f>
        <v>0.96052631578947367</v>
      </c>
      <c r="Z37" s="345" t="s">
        <v>390</v>
      </c>
      <c r="AA37" s="345" t="s">
        <v>391</v>
      </c>
      <c r="AB37" s="377" t="s">
        <v>392</v>
      </c>
    </row>
    <row r="38" spans="1:28" ht="101.25" customHeight="1" x14ac:dyDescent="0.25">
      <c r="A38" s="124"/>
      <c r="B38" s="94"/>
      <c r="C38" s="101"/>
      <c r="D38" s="101"/>
      <c r="E38" s="101"/>
      <c r="F38" s="101"/>
      <c r="G38" s="101"/>
      <c r="H38" s="101"/>
      <c r="I38" s="101"/>
      <c r="J38" s="101"/>
      <c r="K38" s="101"/>
      <c r="L38" s="366"/>
      <c r="M38" s="101"/>
      <c r="N38" s="322"/>
      <c r="O38" s="378"/>
      <c r="P38" s="366"/>
      <c r="Q38" s="366"/>
      <c r="R38" s="366"/>
      <c r="S38" s="379"/>
      <c r="T38" s="340"/>
      <c r="U38" s="380"/>
      <c r="V38" s="381"/>
      <c r="W38" s="382"/>
      <c r="X38" s="383"/>
      <c r="Y38" s="330"/>
      <c r="Z38" s="331"/>
      <c r="AA38" s="331"/>
      <c r="AB38" s="384"/>
    </row>
    <row r="39" spans="1:28" s="387" customFormat="1" ht="409.6" customHeight="1" x14ac:dyDescent="0.25">
      <c r="A39" s="124"/>
      <c r="B39" s="94"/>
      <c r="C39" s="94" t="s">
        <v>393</v>
      </c>
      <c r="D39" s="94" t="s">
        <v>394</v>
      </c>
      <c r="E39" s="35">
        <v>1</v>
      </c>
      <c r="F39" s="348" t="s">
        <v>395</v>
      </c>
      <c r="G39" s="94" t="s">
        <v>396</v>
      </c>
      <c r="H39" s="94" t="s">
        <v>104</v>
      </c>
      <c r="I39" s="99" t="s">
        <v>397</v>
      </c>
      <c r="J39" s="99" t="s">
        <v>398</v>
      </c>
      <c r="K39" s="99" t="s">
        <v>107</v>
      </c>
      <c r="L39" s="99">
        <v>1</v>
      </c>
      <c r="M39" s="99" t="s">
        <v>399</v>
      </c>
      <c r="N39" s="336" t="s">
        <v>400</v>
      </c>
      <c r="O39" s="385">
        <v>0</v>
      </c>
      <c r="P39" s="99">
        <v>0</v>
      </c>
      <c r="Q39" s="99">
        <v>0</v>
      </c>
      <c r="R39" s="279">
        <v>1</v>
      </c>
      <c r="S39" s="291">
        <f>O39+P39+Q39+R39</f>
        <v>1</v>
      </c>
      <c r="T39" s="340" t="s">
        <v>401</v>
      </c>
      <c r="U39" s="385">
        <v>0</v>
      </c>
      <c r="V39" s="99">
        <v>1</v>
      </c>
      <c r="W39" s="99">
        <v>0</v>
      </c>
      <c r="X39" s="386">
        <v>0</v>
      </c>
      <c r="Y39" s="279">
        <f>SUM(U39:X39)</f>
        <v>1</v>
      </c>
      <c r="Z39" s="345" t="s">
        <v>402</v>
      </c>
      <c r="AA39" s="345" t="s">
        <v>403</v>
      </c>
      <c r="AB39" s="377" t="s">
        <v>404</v>
      </c>
    </row>
    <row r="40" spans="1:28" s="387" customFormat="1" ht="131.25" customHeight="1" x14ac:dyDescent="0.25">
      <c r="A40" s="124"/>
      <c r="B40" s="94"/>
      <c r="C40" s="94"/>
      <c r="D40" s="94"/>
      <c r="E40" s="35"/>
      <c r="F40" s="348"/>
      <c r="G40" s="94"/>
      <c r="H40" s="94"/>
      <c r="I40" s="101"/>
      <c r="J40" s="101"/>
      <c r="K40" s="101"/>
      <c r="L40" s="101"/>
      <c r="M40" s="101"/>
      <c r="N40" s="322"/>
      <c r="O40" s="122"/>
      <c r="P40" s="101"/>
      <c r="Q40" s="101"/>
      <c r="R40" s="388"/>
      <c r="S40" s="389"/>
      <c r="T40" s="340"/>
      <c r="U40" s="122"/>
      <c r="V40" s="101"/>
      <c r="W40" s="101"/>
      <c r="X40" s="390"/>
      <c r="Y40" s="388"/>
      <c r="Z40" s="331"/>
      <c r="AA40" s="331"/>
      <c r="AB40" s="384"/>
    </row>
    <row r="41" spans="1:28" s="387" customFormat="1" ht="271.5" customHeight="1" x14ac:dyDescent="0.25">
      <c r="A41" s="124"/>
      <c r="B41" s="94"/>
      <c r="C41" s="94"/>
      <c r="D41" s="94"/>
      <c r="E41" s="35">
        <v>2</v>
      </c>
      <c r="F41" s="348" t="s">
        <v>405</v>
      </c>
      <c r="G41" s="94"/>
      <c r="H41" s="94"/>
      <c r="I41" s="35" t="s">
        <v>406</v>
      </c>
      <c r="J41" s="35" t="s">
        <v>407</v>
      </c>
      <c r="K41" s="35" t="s">
        <v>107</v>
      </c>
      <c r="L41" s="35">
        <v>9</v>
      </c>
      <c r="M41" s="35" t="s">
        <v>408</v>
      </c>
      <c r="N41" s="229" t="s">
        <v>409</v>
      </c>
      <c r="O41" s="44">
        <v>0</v>
      </c>
      <c r="P41" s="10">
        <v>9</v>
      </c>
      <c r="Q41" s="35">
        <v>0</v>
      </c>
      <c r="R41" s="35">
        <v>0</v>
      </c>
      <c r="S41" s="391">
        <f>O41+P41+Q41+R41</f>
        <v>9</v>
      </c>
      <c r="T41" s="340" t="s">
        <v>410</v>
      </c>
      <c r="U41" s="44">
        <v>0</v>
      </c>
      <c r="V41" s="35">
        <v>8</v>
      </c>
      <c r="W41" s="35">
        <v>0</v>
      </c>
      <c r="X41" s="392">
        <v>0</v>
      </c>
      <c r="Y41" s="10">
        <f>SUM(U41:X41)</f>
        <v>8</v>
      </c>
      <c r="Z41" s="38" t="s">
        <v>411</v>
      </c>
      <c r="AA41" s="393" t="s">
        <v>412</v>
      </c>
      <c r="AB41" s="394"/>
    </row>
    <row r="42" spans="1:28" s="387" customFormat="1" ht="339.75" customHeight="1" x14ac:dyDescent="0.25">
      <c r="A42" s="124"/>
      <c r="B42" s="94"/>
      <c r="C42" s="94"/>
      <c r="D42" s="94"/>
      <c r="E42" s="35">
        <v>3</v>
      </c>
      <c r="F42" s="348" t="s">
        <v>413</v>
      </c>
      <c r="G42" s="94"/>
      <c r="H42" s="94"/>
      <c r="I42" s="94" t="s">
        <v>414</v>
      </c>
      <c r="J42" s="94" t="s">
        <v>415</v>
      </c>
      <c r="K42" s="94" t="s">
        <v>107</v>
      </c>
      <c r="L42" s="395">
        <v>1</v>
      </c>
      <c r="M42" s="94" t="s">
        <v>416</v>
      </c>
      <c r="N42" s="396" t="s">
        <v>417</v>
      </c>
      <c r="O42" s="397">
        <v>0</v>
      </c>
      <c r="P42" s="398">
        <v>0.33</v>
      </c>
      <c r="Q42" s="398">
        <v>0.34</v>
      </c>
      <c r="R42" s="398">
        <v>0.33</v>
      </c>
      <c r="S42" s="170">
        <f>O42+P42+Q42++R42</f>
        <v>1</v>
      </c>
      <c r="T42" s="261" t="s">
        <v>418</v>
      </c>
      <c r="U42" s="399">
        <v>0</v>
      </c>
      <c r="V42" s="400">
        <v>0.22</v>
      </c>
      <c r="W42" s="400">
        <v>0.42</v>
      </c>
      <c r="X42" s="401">
        <v>0.17</v>
      </c>
      <c r="Y42" s="402">
        <f>SUM(U42:X43)</f>
        <v>0.81</v>
      </c>
      <c r="Z42" s="403" t="s">
        <v>419</v>
      </c>
      <c r="AA42" s="404" t="s">
        <v>420</v>
      </c>
      <c r="AB42" s="405"/>
    </row>
    <row r="43" spans="1:28" s="387" customFormat="1" ht="148.5" customHeight="1" x14ac:dyDescent="0.25">
      <c r="A43" s="124"/>
      <c r="B43" s="94"/>
      <c r="C43" s="94"/>
      <c r="D43" s="94"/>
      <c r="E43" s="35">
        <v>4</v>
      </c>
      <c r="F43" s="348" t="s">
        <v>421</v>
      </c>
      <c r="G43" s="94"/>
      <c r="H43" s="94"/>
      <c r="I43" s="94"/>
      <c r="J43" s="94"/>
      <c r="K43" s="94"/>
      <c r="L43" s="94"/>
      <c r="M43" s="94"/>
      <c r="N43" s="396"/>
      <c r="O43" s="397"/>
      <c r="P43" s="398"/>
      <c r="Q43" s="398"/>
      <c r="R43" s="398"/>
      <c r="S43" s="170"/>
      <c r="T43" s="261"/>
      <c r="U43" s="399"/>
      <c r="V43" s="400"/>
      <c r="W43" s="400"/>
      <c r="X43" s="401"/>
      <c r="Y43" s="402"/>
      <c r="Z43" s="403"/>
      <c r="AA43" s="334"/>
      <c r="AB43" s="405"/>
    </row>
    <row r="44" spans="1:28" ht="275.25" customHeight="1" x14ac:dyDescent="0.25">
      <c r="A44" s="124"/>
      <c r="B44" s="94" t="s">
        <v>422</v>
      </c>
      <c r="C44" s="348" t="s">
        <v>423</v>
      </c>
      <c r="D44" s="348" t="s">
        <v>424</v>
      </c>
      <c r="E44" s="35">
        <v>1</v>
      </c>
      <c r="F44" s="348" t="s">
        <v>425</v>
      </c>
      <c r="G44" s="348" t="s">
        <v>426</v>
      </c>
      <c r="H44" s="35" t="s">
        <v>427</v>
      </c>
      <c r="I44" s="348" t="s">
        <v>428</v>
      </c>
      <c r="J44" s="348" t="s">
        <v>429</v>
      </c>
      <c r="K44" s="348" t="s">
        <v>107</v>
      </c>
      <c r="L44" s="35">
        <v>1</v>
      </c>
      <c r="M44" s="348" t="s">
        <v>430</v>
      </c>
      <c r="N44" s="349" t="s">
        <v>431</v>
      </c>
      <c r="O44" s="406">
        <v>0.75</v>
      </c>
      <c r="P44" s="407">
        <v>0.25</v>
      </c>
      <c r="Q44" s="26">
        <v>0</v>
      </c>
      <c r="R44" s="26">
        <v>0</v>
      </c>
      <c r="S44" s="408">
        <f>SUM(O44:R44)</f>
        <v>1</v>
      </c>
      <c r="T44" s="409" t="s">
        <v>432</v>
      </c>
      <c r="U44" s="410">
        <v>0.75</v>
      </c>
      <c r="V44" s="411">
        <v>0.25</v>
      </c>
      <c r="W44" s="411">
        <v>0</v>
      </c>
      <c r="X44" s="412">
        <v>0</v>
      </c>
      <c r="Y44" s="413">
        <f>+U44+V44+W44+X44</f>
        <v>1</v>
      </c>
      <c r="Z44" s="43" t="s">
        <v>433</v>
      </c>
      <c r="AA44" s="357"/>
      <c r="AB44" s="414"/>
    </row>
    <row r="45" spans="1:28" ht="339" customHeight="1" x14ac:dyDescent="0.25">
      <c r="A45" s="124"/>
      <c r="B45" s="94"/>
      <c r="C45" s="348" t="s">
        <v>434</v>
      </c>
      <c r="D45" s="348" t="s">
        <v>435</v>
      </c>
      <c r="E45" s="35">
        <v>1</v>
      </c>
      <c r="F45" s="348" t="s">
        <v>436</v>
      </c>
      <c r="G45" s="35" t="s">
        <v>307</v>
      </c>
      <c r="H45" s="35" t="s">
        <v>427</v>
      </c>
      <c r="I45" s="35" t="s">
        <v>437</v>
      </c>
      <c r="J45" s="35" t="s">
        <v>438</v>
      </c>
      <c r="K45" s="35" t="s">
        <v>187</v>
      </c>
      <c r="L45" s="26">
        <v>1</v>
      </c>
      <c r="M45" s="348" t="s">
        <v>439</v>
      </c>
      <c r="N45" s="349" t="s">
        <v>440</v>
      </c>
      <c r="O45" s="415">
        <v>0.1</v>
      </c>
      <c r="P45" s="26">
        <v>0.2</v>
      </c>
      <c r="Q45" s="26">
        <v>0.3</v>
      </c>
      <c r="R45" s="26">
        <v>0.4</v>
      </c>
      <c r="S45" s="408">
        <f t="shared" ref="S45:S51" si="0">+O45+P45+Q45+R45</f>
        <v>1</v>
      </c>
      <c r="T45" s="409" t="s">
        <v>441</v>
      </c>
      <c r="U45" s="360">
        <v>0.1</v>
      </c>
      <c r="V45" s="335">
        <v>0.3</v>
      </c>
      <c r="W45" s="395">
        <v>0.3</v>
      </c>
      <c r="X45" s="416">
        <v>0.3</v>
      </c>
      <c r="Y45" s="417">
        <f>+U45+V45+W45+X45</f>
        <v>1</v>
      </c>
      <c r="Z45" s="38" t="s">
        <v>442</v>
      </c>
      <c r="AA45" s="348" t="s">
        <v>443</v>
      </c>
      <c r="AB45" s="394" t="s">
        <v>444</v>
      </c>
    </row>
    <row r="46" spans="1:28" ht="193.5" customHeight="1" x14ac:dyDescent="0.25">
      <c r="A46" s="124"/>
      <c r="B46" s="94"/>
      <c r="C46" s="348" t="s">
        <v>445</v>
      </c>
      <c r="D46" s="348" t="s">
        <v>446</v>
      </c>
      <c r="E46" s="35">
        <v>2</v>
      </c>
      <c r="F46" s="348" t="s">
        <v>447</v>
      </c>
      <c r="G46" s="35" t="s">
        <v>448</v>
      </c>
      <c r="H46" s="35" t="s">
        <v>427</v>
      </c>
      <c r="I46" s="35" t="s">
        <v>437</v>
      </c>
      <c r="J46" s="35" t="s">
        <v>438</v>
      </c>
      <c r="K46" s="35" t="s">
        <v>187</v>
      </c>
      <c r="L46" s="26">
        <v>1</v>
      </c>
      <c r="M46" s="348" t="s">
        <v>439</v>
      </c>
      <c r="N46" s="418" t="s">
        <v>440</v>
      </c>
      <c r="O46" s="419">
        <v>0</v>
      </c>
      <c r="P46" s="420">
        <v>0.3</v>
      </c>
      <c r="Q46" s="26">
        <v>0.3</v>
      </c>
      <c r="R46" s="26">
        <v>0.4</v>
      </c>
      <c r="S46" s="408">
        <f t="shared" si="0"/>
        <v>1</v>
      </c>
      <c r="T46" s="409" t="s">
        <v>441</v>
      </c>
      <c r="U46" s="363"/>
      <c r="V46" s="308"/>
      <c r="W46" s="395"/>
      <c r="X46" s="421"/>
      <c r="Y46" s="422"/>
      <c r="Z46" s="38" t="s">
        <v>449</v>
      </c>
      <c r="AA46" s="423"/>
      <c r="AB46" s="424"/>
    </row>
    <row r="47" spans="1:28" ht="366.75" customHeight="1" x14ac:dyDescent="0.25">
      <c r="A47" s="124"/>
      <c r="B47" s="94"/>
      <c r="C47" s="348" t="s">
        <v>450</v>
      </c>
      <c r="D47" s="348" t="s">
        <v>451</v>
      </c>
      <c r="E47" s="35">
        <v>3</v>
      </c>
      <c r="F47" s="348" t="s">
        <v>452</v>
      </c>
      <c r="G47" s="35" t="s">
        <v>453</v>
      </c>
      <c r="H47" s="35" t="s">
        <v>427</v>
      </c>
      <c r="I47" s="35" t="s">
        <v>437</v>
      </c>
      <c r="J47" s="35" t="s">
        <v>438</v>
      </c>
      <c r="K47" s="35" t="s">
        <v>187</v>
      </c>
      <c r="L47" s="26">
        <v>1</v>
      </c>
      <c r="M47" s="348" t="s">
        <v>439</v>
      </c>
      <c r="N47" s="349" t="s">
        <v>440</v>
      </c>
      <c r="O47" s="415">
        <v>0</v>
      </c>
      <c r="P47" s="26">
        <v>0.2</v>
      </c>
      <c r="Q47" s="26">
        <v>0.4</v>
      </c>
      <c r="R47" s="26">
        <v>0.4</v>
      </c>
      <c r="S47" s="408">
        <f t="shared" si="0"/>
        <v>1</v>
      </c>
      <c r="T47" s="409" t="s">
        <v>441</v>
      </c>
      <c r="U47" s="363"/>
      <c r="V47" s="308"/>
      <c r="W47" s="395"/>
      <c r="X47" s="421"/>
      <c r="Y47" s="422"/>
      <c r="Z47" s="425" t="s">
        <v>454</v>
      </c>
      <c r="AA47" s="423"/>
      <c r="AB47" s="424"/>
    </row>
    <row r="48" spans="1:28" ht="192" customHeight="1" x14ac:dyDescent="0.25">
      <c r="A48" s="124"/>
      <c r="B48" s="94"/>
      <c r="C48" s="348" t="s">
        <v>455</v>
      </c>
      <c r="D48" s="348" t="s">
        <v>456</v>
      </c>
      <c r="E48" s="35">
        <v>4</v>
      </c>
      <c r="F48" s="348" t="s">
        <v>452</v>
      </c>
      <c r="G48" s="35" t="s">
        <v>396</v>
      </c>
      <c r="H48" s="35" t="s">
        <v>427</v>
      </c>
      <c r="I48" s="35" t="s">
        <v>437</v>
      </c>
      <c r="J48" s="35" t="s">
        <v>438</v>
      </c>
      <c r="K48" s="35" t="s">
        <v>187</v>
      </c>
      <c r="L48" s="26">
        <v>1</v>
      </c>
      <c r="M48" s="348" t="s">
        <v>439</v>
      </c>
      <c r="N48" s="349" t="s">
        <v>440</v>
      </c>
      <c r="O48" s="415">
        <v>0.1</v>
      </c>
      <c r="P48" s="26">
        <v>0.2</v>
      </c>
      <c r="Q48" s="26">
        <v>0.3</v>
      </c>
      <c r="R48" s="26">
        <v>0.4</v>
      </c>
      <c r="S48" s="408">
        <f t="shared" si="0"/>
        <v>1</v>
      </c>
      <c r="T48" s="409" t="s">
        <v>441</v>
      </c>
      <c r="U48" s="361"/>
      <c r="V48" s="321"/>
      <c r="W48" s="395"/>
      <c r="X48" s="426"/>
      <c r="Y48" s="427"/>
      <c r="Z48" s="428" t="s">
        <v>457</v>
      </c>
      <c r="AA48" s="423" t="s">
        <v>443</v>
      </c>
      <c r="AB48" s="424" t="s">
        <v>444</v>
      </c>
    </row>
    <row r="49" spans="1:28" ht="409.6" customHeight="1" x14ac:dyDescent="0.25">
      <c r="A49" s="124"/>
      <c r="B49" s="94"/>
      <c r="C49" s="99" t="s">
        <v>458</v>
      </c>
      <c r="D49" s="99" t="s">
        <v>459</v>
      </c>
      <c r="E49" s="99">
        <v>1</v>
      </c>
      <c r="F49" s="99" t="s">
        <v>460</v>
      </c>
      <c r="G49" s="99" t="s">
        <v>384</v>
      </c>
      <c r="H49" s="99" t="s">
        <v>427</v>
      </c>
      <c r="I49" s="99" t="s">
        <v>461</v>
      </c>
      <c r="J49" s="99" t="s">
        <v>462</v>
      </c>
      <c r="K49" s="99" t="s">
        <v>187</v>
      </c>
      <c r="L49" s="335">
        <v>1</v>
      </c>
      <c r="M49" s="99" t="s">
        <v>463</v>
      </c>
      <c r="N49" s="336" t="s">
        <v>464</v>
      </c>
      <c r="O49" s="375">
        <v>0.1</v>
      </c>
      <c r="P49" s="365">
        <v>0.3</v>
      </c>
      <c r="Q49" s="365">
        <v>0.3</v>
      </c>
      <c r="R49" s="365">
        <v>0.3</v>
      </c>
      <c r="S49" s="429">
        <f t="shared" si="0"/>
        <v>1</v>
      </c>
      <c r="T49" s="340" t="s">
        <v>465</v>
      </c>
      <c r="U49" s="375">
        <v>0.1</v>
      </c>
      <c r="V49" s="365">
        <v>0.3</v>
      </c>
      <c r="W49" s="335">
        <v>0.3</v>
      </c>
      <c r="X49" s="416">
        <v>0.3</v>
      </c>
      <c r="Y49" s="430">
        <f>+U49+V49+W49+X49</f>
        <v>1</v>
      </c>
      <c r="Z49" s="345" t="s">
        <v>466</v>
      </c>
      <c r="AA49" s="99"/>
      <c r="AB49" s="336"/>
    </row>
    <row r="50" spans="1:28" ht="399" customHeight="1" x14ac:dyDescent="0.25">
      <c r="A50" s="124"/>
      <c r="B50" s="94"/>
      <c r="C50" s="100"/>
      <c r="D50" s="100"/>
      <c r="E50" s="100"/>
      <c r="F50" s="100"/>
      <c r="G50" s="100"/>
      <c r="H50" s="100"/>
      <c r="I50" s="100"/>
      <c r="J50" s="100"/>
      <c r="K50" s="100"/>
      <c r="L50" s="308"/>
      <c r="M50" s="100"/>
      <c r="N50" s="309"/>
      <c r="O50" s="431"/>
      <c r="P50" s="432"/>
      <c r="Q50" s="432"/>
      <c r="R50" s="432"/>
      <c r="S50" s="433"/>
      <c r="T50" s="340"/>
      <c r="U50" s="431"/>
      <c r="V50" s="432"/>
      <c r="W50" s="308"/>
      <c r="X50" s="421"/>
      <c r="Y50" s="434"/>
      <c r="Z50" s="318"/>
      <c r="AA50" s="100"/>
      <c r="AB50" s="309"/>
    </row>
    <row r="51" spans="1:28" ht="222.75" customHeight="1" x14ac:dyDescent="0.25">
      <c r="A51" s="124"/>
      <c r="B51" s="94"/>
      <c r="C51" s="348" t="s">
        <v>467</v>
      </c>
      <c r="D51" s="348" t="s">
        <v>468</v>
      </c>
      <c r="E51" s="35">
        <v>2</v>
      </c>
      <c r="F51" s="22" t="s">
        <v>469</v>
      </c>
      <c r="G51" s="35" t="s">
        <v>307</v>
      </c>
      <c r="H51" s="35" t="s">
        <v>427</v>
      </c>
      <c r="I51" s="348" t="s">
        <v>470</v>
      </c>
      <c r="J51" s="35" t="s">
        <v>471</v>
      </c>
      <c r="K51" s="35" t="s">
        <v>187</v>
      </c>
      <c r="L51" s="24">
        <v>1</v>
      </c>
      <c r="M51" s="348" t="s">
        <v>463</v>
      </c>
      <c r="N51" s="349" t="s">
        <v>472</v>
      </c>
      <c r="O51" s="415">
        <v>0.5</v>
      </c>
      <c r="P51" s="26">
        <v>0.5</v>
      </c>
      <c r="Q51" s="35">
        <v>0</v>
      </c>
      <c r="R51" s="35">
        <v>0</v>
      </c>
      <c r="S51" s="435">
        <f t="shared" si="0"/>
        <v>1</v>
      </c>
      <c r="T51" s="340" t="s">
        <v>465</v>
      </c>
      <c r="U51" s="415">
        <v>0.5</v>
      </c>
      <c r="V51" s="24">
        <v>0.5</v>
      </c>
      <c r="W51" s="24">
        <v>0</v>
      </c>
      <c r="X51" s="392">
        <v>0</v>
      </c>
      <c r="Y51" s="407">
        <f>+U51+V51+W51+X51</f>
        <v>1</v>
      </c>
      <c r="Z51" s="38" t="s">
        <v>473</v>
      </c>
      <c r="AA51" s="348"/>
      <c r="AB51" s="394"/>
    </row>
    <row r="52" spans="1:28" ht="158.25" customHeight="1" x14ac:dyDescent="0.25">
      <c r="A52" s="124"/>
      <c r="B52" s="94"/>
      <c r="C52" s="348" t="s">
        <v>474</v>
      </c>
      <c r="D52" s="348" t="s">
        <v>475</v>
      </c>
      <c r="E52" s="35">
        <v>1</v>
      </c>
      <c r="F52" s="348" t="s">
        <v>476</v>
      </c>
      <c r="G52" s="35" t="s">
        <v>307</v>
      </c>
      <c r="H52" s="35" t="s">
        <v>477</v>
      </c>
      <c r="I52" s="348" t="s">
        <v>478</v>
      </c>
      <c r="J52" s="35" t="s">
        <v>479</v>
      </c>
      <c r="K52" s="35" t="s">
        <v>187</v>
      </c>
      <c r="L52" s="24">
        <v>1</v>
      </c>
      <c r="M52" s="35" t="s">
        <v>480</v>
      </c>
      <c r="N52" s="349" t="s">
        <v>481</v>
      </c>
      <c r="O52" s="415">
        <v>0.2</v>
      </c>
      <c r="P52" s="24">
        <v>0.2</v>
      </c>
      <c r="Q52" s="24">
        <v>0.2</v>
      </c>
      <c r="R52" s="24">
        <v>0.4</v>
      </c>
      <c r="S52" s="408">
        <f>SUM(O52:R52)</f>
        <v>1</v>
      </c>
      <c r="T52" s="340" t="s">
        <v>482</v>
      </c>
      <c r="U52" s="410">
        <v>1</v>
      </c>
      <c r="V52" s="354">
        <v>0</v>
      </c>
      <c r="W52" s="354">
        <v>0</v>
      </c>
      <c r="X52" s="355">
        <v>0</v>
      </c>
      <c r="Y52" s="356">
        <f>+U52+V52+W52+X52</f>
        <v>1</v>
      </c>
      <c r="Z52" s="38" t="s">
        <v>483</v>
      </c>
      <c r="AA52" s="358"/>
      <c r="AB52" s="359"/>
    </row>
    <row r="53" spans="1:28" ht="408.75" customHeight="1" x14ac:dyDescent="0.25">
      <c r="A53" s="124"/>
      <c r="B53" s="94"/>
      <c r="C53" s="334" t="s">
        <v>484</v>
      </c>
      <c r="D53" s="334" t="s">
        <v>485</v>
      </c>
      <c r="E53" s="99">
        <v>1</v>
      </c>
      <c r="F53" s="99" t="s">
        <v>486</v>
      </c>
      <c r="G53" s="94" t="s">
        <v>487</v>
      </c>
      <c r="H53" s="94" t="s">
        <v>427</v>
      </c>
      <c r="I53" s="334" t="s">
        <v>488</v>
      </c>
      <c r="J53" s="94" t="s">
        <v>489</v>
      </c>
      <c r="K53" s="94" t="s">
        <v>187</v>
      </c>
      <c r="L53" s="395">
        <v>1</v>
      </c>
      <c r="M53" s="94" t="s">
        <v>490</v>
      </c>
      <c r="N53" s="436" t="s">
        <v>491</v>
      </c>
      <c r="O53" s="397">
        <v>0.1</v>
      </c>
      <c r="P53" s="395">
        <v>0.3</v>
      </c>
      <c r="Q53" s="395">
        <v>0.3</v>
      </c>
      <c r="R53" s="395">
        <v>0.3</v>
      </c>
      <c r="S53" s="437">
        <f>SUM(O53:R56)</f>
        <v>1</v>
      </c>
      <c r="T53" s="261" t="s">
        <v>492</v>
      </c>
      <c r="U53" s="438">
        <v>0.1</v>
      </c>
      <c r="V53" s="439">
        <v>0.3</v>
      </c>
      <c r="W53" s="439">
        <v>0.3</v>
      </c>
      <c r="X53" s="440">
        <v>0.3</v>
      </c>
      <c r="Y53" s="402">
        <f>+U53+V53+W53+X53</f>
        <v>1</v>
      </c>
      <c r="Z53" s="345" t="s">
        <v>493</v>
      </c>
      <c r="AA53" s="346"/>
      <c r="AB53" s="347"/>
    </row>
    <row r="54" spans="1:28" ht="408.75" customHeight="1" x14ac:dyDescent="0.25">
      <c r="A54" s="124"/>
      <c r="B54" s="94"/>
      <c r="C54" s="334"/>
      <c r="D54" s="334"/>
      <c r="E54" s="101"/>
      <c r="F54" s="101"/>
      <c r="G54" s="94"/>
      <c r="H54" s="94"/>
      <c r="I54" s="334"/>
      <c r="J54" s="94"/>
      <c r="K54" s="94"/>
      <c r="L54" s="395"/>
      <c r="M54" s="94"/>
      <c r="N54" s="436"/>
      <c r="O54" s="397"/>
      <c r="P54" s="395"/>
      <c r="Q54" s="395"/>
      <c r="R54" s="395"/>
      <c r="S54" s="437"/>
      <c r="T54" s="261"/>
      <c r="U54" s="438"/>
      <c r="V54" s="439"/>
      <c r="W54" s="439"/>
      <c r="X54" s="440"/>
      <c r="Y54" s="402"/>
      <c r="Z54" s="331"/>
      <c r="AA54" s="332"/>
      <c r="AB54" s="333"/>
    </row>
    <row r="55" spans="1:28" ht="408.75" customHeight="1" x14ac:dyDescent="0.25">
      <c r="A55" s="124"/>
      <c r="B55" s="94"/>
      <c r="C55" s="334"/>
      <c r="D55" s="334"/>
      <c r="E55" s="35">
        <v>2</v>
      </c>
      <c r="F55" s="348" t="s">
        <v>494</v>
      </c>
      <c r="G55" s="94"/>
      <c r="H55" s="94"/>
      <c r="I55" s="334"/>
      <c r="J55" s="94"/>
      <c r="K55" s="94"/>
      <c r="L55" s="395"/>
      <c r="M55" s="94"/>
      <c r="N55" s="436"/>
      <c r="O55" s="397"/>
      <c r="P55" s="395"/>
      <c r="Q55" s="395"/>
      <c r="R55" s="395"/>
      <c r="S55" s="437"/>
      <c r="T55" s="261"/>
      <c r="U55" s="438"/>
      <c r="V55" s="439"/>
      <c r="W55" s="439"/>
      <c r="X55" s="440"/>
      <c r="Y55" s="402"/>
      <c r="Z55" s="441" t="s">
        <v>495</v>
      </c>
      <c r="AA55" s="423"/>
      <c r="AB55" s="424"/>
    </row>
    <row r="56" spans="1:28" ht="111" customHeight="1" x14ac:dyDescent="0.25">
      <c r="A56" s="124"/>
      <c r="B56" s="94"/>
      <c r="C56" s="334"/>
      <c r="D56" s="334"/>
      <c r="E56" s="35">
        <v>3</v>
      </c>
      <c r="F56" s="348" t="s">
        <v>496</v>
      </c>
      <c r="G56" s="94"/>
      <c r="H56" s="94"/>
      <c r="I56" s="334"/>
      <c r="J56" s="94"/>
      <c r="K56" s="94"/>
      <c r="L56" s="395"/>
      <c r="M56" s="94"/>
      <c r="N56" s="436"/>
      <c r="O56" s="397"/>
      <c r="P56" s="395"/>
      <c r="Q56" s="395"/>
      <c r="R56" s="395"/>
      <c r="S56" s="437"/>
      <c r="T56" s="261"/>
      <c r="U56" s="438"/>
      <c r="V56" s="439"/>
      <c r="W56" s="439"/>
      <c r="X56" s="440"/>
      <c r="Y56" s="402"/>
      <c r="Z56" s="38" t="s">
        <v>497</v>
      </c>
      <c r="AA56" s="423"/>
      <c r="AB56" s="424"/>
    </row>
    <row r="57" spans="1:28" ht="409.5" customHeight="1" x14ac:dyDescent="0.25">
      <c r="A57" s="124"/>
      <c r="B57" s="94"/>
      <c r="C57" s="334" t="s">
        <v>498</v>
      </c>
      <c r="D57" s="334" t="s">
        <v>499</v>
      </c>
      <c r="E57" s="99">
        <v>1</v>
      </c>
      <c r="F57" s="99" t="s">
        <v>500</v>
      </c>
      <c r="G57" s="99" t="s">
        <v>501</v>
      </c>
      <c r="H57" s="99" t="s">
        <v>427</v>
      </c>
      <c r="I57" s="334" t="s">
        <v>502</v>
      </c>
      <c r="J57" s="94" t="s">
        <v>489</v>
      </c>
      <c r="K57" s="94" t="s">
        <v>187</v>
      </c>
      <c r="L57" s="335">
        <v>1</v>
      </c>
      <c r="M57" s="99" t="s">
        <v>463</v>
      </c>
      <c r="N57" s="336" t="s">
        <v>503</v>
      </c>
      <c r="O57" s="375">
        <v>0.25</v>
      </c>
      <c r="P57" s="335">
        <v>0.25</v>
      </c>
      <c r="Q57" s="335">
        <v>0.25</v>
      </c>
      <c r="R57" s="335">
        <v>0.25</v>
      </c>
      <c r="S57" s="376">
        <f>SUM(O57:R60)</f>
        <v>1</v>
      </c>
      <c r="T57" s="261" t="s">
        <v>492</v>
      </c>
      <c r="U57" s="367">
        <v>0.25</v>
      </c>
      <c r="V57" s="368">
        <v>0.25</v>
      </c>
      <c r="W57" s="368">
        <v>0.25</v>
      </c>
      <c r="X57" s="442">
        <v>0.25</v>
      </c>
      <c r="Y57" s="443">
        <f>+U57+V57+W57+X57</f>
        <v>1</v>
      </c>
      <c r="Z57" s="345" t="s">
        <v>504</v>
      </c>
      <c r="AA57" s="99"/>
      <c r="AB57" s="336"/>
    </row>
    <row r="58" spans="1:28" ht="189" customHeight="1" x14ac:dyDescent="0.25">
      <c r="A58" s="124"/>
      <c r="B58" s="94"/>
      <c r="C58" s="334"/>
      <c r="D58" s="334"/>
      <c r="E58" s="101"/>
      <c r="F58" s="101"/>
      <c r="G58" s="101"/>
      <c r="H58" s="101"/>
      <c r="I58" s="334"/>
      <c r="J58" s="94"/>
      <c r="K58" s="94"/>
      <c r="L58" s="308"/>
      <c r="M58" s="100"/>
      <c r="N58" s="309"/>
      <c r="O58" s="431"/>
      <c r="P58" s="308"/>
      <c r="Q58" s="308"/>
      <c r="R58" s="308"/>
      <c r="S58" s="444"/>
      <c r="T58" s="261"/>
      <c r="U58" s="371"/>
      <c r="V58" s="372"/>
      <c r="W58" s="372"/>
      <c r="X58" s="445"/>
      <c r="Y58" s="446"/>
      <c r="Z58" s="331"/>
      <c r="AA58" s="101"/>
      <c r="AB58" s="322"/>
    </row>
    <row r="59" spans="1:28" ht="141" customHeight="1" x14ac:dyDescent="0.25">
      <c r="A59" s="124"/>
      <c r="B59" s="94"/>
      <c r="C59" s="334"/>
      <c r="D59" s="334"/>
      <c r="E59" s="35">
        <v>2</v>
      </c>
      <c r="F59" s="447" t="s">
        <v>505</v>
      </c>
      <c r="G59" s="35" t="s">
        <v>506</v>
      </c>
      <c r="H59" s="35" t="s">
        <v>427</v>
      </c>
      <c r="I59" s="334"/>
      <c r="J59" s="94"/>
      <c r="K59" s="94"/>
      <c r="L59" s="308"/>
      <c r="M59" s="100"/>
      <c r="N59" s="309"/>
      <c r="O59" s="431"/>
      <c r="P59" s="308"/>
      <c r="Q59" s="308"/>
      <c r="R59" s="308"/>
      <c r="S59" s="444"/>
      <c r="T59" s="261"/>
      <c r="U59" s="371"/>
      <c r="V59" s="372"/>
      <c r="W59" s="372"/>
      <c r="X59" s="445"/>
      <c r="Y59" s="446"/>
      <c r="Z59" s="38" t="s">
        <v>507</v>
      </c>
      <c r="AA59" s="22" t="s">
        <v>508</v>
      </c>
      <c r="AB59" s="394"/>
    </row>
    <row r="60" spans="1:28" ht="409.5" customHeight="1" x14ac:dyDescent="0.25">
      <c r="A60" s="124"/>
      <c r="B60" s="94"/>
      <c r="C60" s="334"/>
      <c r="D60" s="334"/>
      <c r="E60" s="35">
        <v>3</v>
      </c>
      <c r="F60" s="348" t="s">
        <v>509</v>
      </c>
      <c r="G60" s="35" t="s">
        <v>510</v>
      </c>
      <c r="H60" s="35" t="s">
        <v>427</v>
      </c>
      <c r="I60" s="334"/>
      <c r="J60" s="94"/>
      <c r="K60" s="94"/>
      <c r="L60" s="308"/>
      <c r="M60" s="100"/>
      <c r="N60" s="309"/>
      <c r="O60" s="431"/>
      <c r="P60" s="308"/>
      <c r="Q60" s="308"/>
      <c r="R60" s="308"/>
      <c r="S60" s="444"/>
      <c r="T60" s="261"/>
      <c r="U60" s="371"/>
      <c r="V60" s="372"/>
      <c r="W60" s="372"/>
      <c r="X60" s="445"/>
      <c r="Y60" s="446"/>
      <c r="Z60" s="345" t="s">
        <v>511</v>
      </c>
      <c r="AA60" s="99"/>
      <c r="AB60" s="336"/>
    </row>
    <row r="61" spans="1:28" ht="254.25" customHeight="1" x14ac:dyDescent="0.25">
      <c r="A61" s="124"/>
      <c r="B61" s="94"/>
      <c r="C61" s="348"/>
      <c r="D61" s="348"/>
      <c r="E61" s="35"/>
      <c r="F61" s="348"/>
      <c r="G61" s="35"/>
      <c r="H61" s="35"/>
      <c r="I61" s="348"/>
      <c r="J61" s="35"/>
      <c r="K61" s="35"/>
      <c r="L61" s="321"/>
      <c r="M61" s="101"/>
      <c r="N61" s="322"/>
      <c r="O61" s="378"/>
      <c r="P61" s="321"/>
      <c r="Q61" s="321"/>
      <c r="R61" s="321"/>
      <c r="S61" s="379"/>
      <c r="T61" s="340"/>
      <c r="U61" s="380"/>
      <c r="V61" s="381"/>
      <c r="W61" s="381"/>
      <c r="X61" s="448"/>
      <c r="Y61" s="449"/>
      <c r="Z61" s="331"/>
      <c r="AA61" s="101"/>
      <c r="AB61" s="322"/>
    </row>
    <row r="62" spans="1:28" s="450" customFormat="1" ht="193.5" customHeight="1" x14ac:dyDescent="0.25">
      <c r="A62" s="124"/>
      <c r="B62" s="94"/>
      <c r="C62" s="94" t="s">
        <v>512</v>
      </c>
      <c r="D62" s="94" t="s">
        <v>513</v>
      </c>
      <c r="E62" s="35">
        <v>1</v>
      </c>
      <c r="F62" s="348" t="s">
        <v>514</v>
      </c>
      <c r="G62" s="35" t="s">
        <v>515</v>
      </c>
      <c r="H62" s="35" t="s">
        <v>427</v>
      </c>
      <c r="I62" s="94" t="s">
        <v>516</v>
      </c>
      <c r="J62" s="94" t="s">
        <v>489</v>
      </c>
      <c r="K62" s="94" t="s">
        <v>187</v>
      </c>
      <c r="L62" s="395">
        <v>1</v>
      </c>
      <c r="M62" s="94" t="s">
        <v>517</v>
      </c>
      <c r="N62" s="396" t="s">
        <v>518</v>
      </c>
      <c r="O62" s="397">
        <v>0.25</v>
      </c>
      <c r="P62" s="398">
        <v>0.25</v>
      </c>
      <c r="Q62" s="398">
        <v>0.25</v>
      </c>
      <c r="R62" s="398">
        <v>0.25</v>
      </c>
      <c r="S62" s="437">
        <f>+O62+P62+Q62+R62</f>
        <v>1</v>
      </c>
      <c r="T62" s="261" t="s">
        <v>492</v>
      </c>
      <c r="U62" s="438">
        <v>0.25</v>
      </c>
      <c r="V62" s="439">
        <v>0.25</v>
      </c>
      <c r="W62" s="439">
        <v>0.25</v>
      </c>
      <c r="X62" s="440">
        <v>0.25</v>
      </c>
      <c r="Y62" s="402">
        <f>+U62+V62+W62+X62</f>
        <v>1</v>
      </c>
      <c r="Z62" s="357" t="s">
        <v>519</v>
      </c>
      <c r="AA62" s="423"/>
      <c r="AB62" s="424"/>
    </row>
    <row r="63" spans="1:28" s="450" customFormat="1" ht="273.75" customHeight="1" x14ac:dyDescent="0.25">
      <c r="A63" s="124"/>
      <c r="B63" s="94"/>
      <c r="C63" s="94"/>
      <c r="D63" s="94"/>
      <c r="E63" s="35">
        <v>2</v>
      </c>
      <c r="F63" s="348" t="s">
        <v>520</v>
      </c>
      <c r="G63" s="35" t="s">
        <v>521</v>
      </c>
      <c r="H63" s="35" t="s">
        <v>427</v>
      </c>
      <c r="I63" s="94"/>
      <c r="J63" s="94"/>
      <c r="K63" s="94"/>
      <c r="L63" s="395"/>
      <c r="M63" s="94"/>
      <c r="N63" s="396"/>
      <c r="O63" s="397"/>
      <c r="P63" s="398"/>
      <c r="Q63" s="398"/>
      <c r="R63" s="398"/>
      <c r="S63" s="437"/>
      <c r="T63" s="261"/>
      <c r="U63" s="438"/>
      <c r="V63" s="439"/>
      <c r="W63" s="439"/>
      <c r="X63" s="440"/>
      <c r="Y63" s="402"/>
      <c r="Z63" s="357" t="s">
        <v>522</v>
      </c>
      <c r="AA63" s="423"/>
      <c r="AB63" s="424"/>
    </row>
    <row r="64" spans="1:28" s="450" customFormat="1" ht="112.5" customHeight="1" x14ac:dyDescent="0.25">
      <c r="A64" s="124"/>
      <c r="B64" s="94"/>
      <c r="C64" s="94"/>
      <c r="D64" s="94"/>
      <c r="E64" s="35">
        <v>3</v>
      </c>
      <c r="F64" s="348" t="s">
        <v>523</v>
      </c>
      <c r="G64" s="35" t="s">
        <v>524</v>
      </c>
      <c r="H64" s="35" t="s">
        <v>427</v>
      </c>
      <c r="I64" s="94"/>
      <c r="J64" s="94"/>
      <c r="K64" s="94"/>
      <c r="L64" s="395"/>
      <c r="M64" s="94"/>
      <c r="N64" s="396"/>
      <c r="O64" s="397"/>
      <c r="P64" s="398"/>
      <c r="Q64" s="398"/>
      <c r="R64" s="398"/>
      <c r="S64" s="437"/>
      <c r="T64" s="261"/>
      <c r="U64" s="438"/>
      <c r="V64" s="439"/>
      <c r="W64" s="439"/>
      <c r="X64" s="440"/>
      <c r="Y64" s="402"/>
      <c r="Z64" s="357" t="s">
        <v>525</v>
      </c>
      <c r="AA64" s="423"/>
      <c r="AB64" s="424"/>
    </row>
    <row r="65" spans="1:28" ht="361.5" customHeight="1" x14ac:dyDescent="0.25">
      <c r="A65" s="124"/>
      <c r="B65" s="94"/>
      <c r="C65" s="35" t="s">
        <v>526</v>
      </c>
      <c r="D65" s="35" t="s">
        <v>527</v>
      </c>
      <c r="E65" s="35">
        <v>1</v>
      </c>
      <c r="F65" s="22" t="s">
        <v>528</v>
      </c>
      <c r="G65" s="35" t="s">
        <v>426</v>
      </c>
      <c r="H65" s="35" t="s">
        <v>529</v>
      </c>
      <c r="I65" s="348" t="s">
        <v>530</v>
      </c>
      <c r="J65" s="35" t="s">
        <v>531</v>
      </c>
      <c r="K65" s="35" t="s">
        <v>187</v>
      </c>
      <c r="L65" s="26">
        <v>1</v>
      </c>
      <c r="M65" s="35" t="s">
        <v>532</v>
      </c>
      <c r="N65" s="349" t="s">
        <v>533</v>
      </c>
      <c r="O65" s="415">
        <v>0.1</v>
      </c>
      <c r="P65" s="26">
        <v>0.3</v>
      </c>
      <c r="Q65" s="26">
        <v>0.3</v>
      </c>
      <c r="R65" s="26">
        <v>0.3</v>
      </c>
      <c r="S65" s="408">
        <f>+O65+P65+Q65+R65</f>
        <v>1</v>
      </c>
      <c r="T65" s="451" t="s">
        <v>534</v>
      </c>
      <c r="U65" s="410">
        <v>0</v>
      </c>
      <c r="V65" s="411">
        <v>0.3</v>
      </c>
      <c r="W65" s="411">
        <v>0.3</v>
      </c>
      <c r="X65" s="412">
        <v>0.4</v>
      </c>
      <c r="Y65" s="356">
        <f>+U65+V65+W65+X65</f>
        <v>1</v>
      </c>
      <c r="Z65" s="357" t="s">
        <v>535</v>
      </c>
      <c r="AA65" s="348"/>
      <c r="AB65" s="424"/>
    </row>
    <row r="66" spans="1:28" ht="408.75" customHeight="1" x14ac:dyDescent="0.25">
      <c r="A66" s="124"/>
      <c r="B66" s="94"/>
      <c r="C66" s="334" t="s">
        <v>536</v>
      </c>
      <c r="D66" s="334" t="s">
        <v>537</v>
      </c>
      <c r="E66" s="452">
        <v>1</v>
      </c>
      <c r="F66" s="348" t="s">
        <v>538</v>
      </c>
      <c r="G66" s="35" t="s">
        <v>539</v>
      </c>
      <c r="H66" s="35" t="s">
        <v>104</v>
      </c>
      <c r="I66" s="348" t="s">
        <v>540</v>
      </c>
      <c r="J66" s="348" t="s">
        <v>541</v>
      </c>
      <c r="K66" s="453" t="s">
        <v>187</v>
      </c>
      <c r="L66" s="24">
        <v>1</v>
      </c>
      <c r="M66" s="35" t="s">
        <v>542</v>
      </c>
      <c r="N66" s="349" t="s">
        <v>543</v>
      </c>
      <c r="O66" s="454">
        <v>0</v>
      </c>
      <c r="P66" s="455">
        <v>0.1</v>
      </c>
      <c r="Q66" s="455">
        <v>0.45</v>
      </c>
      <c r="R66" s="455">
        <v>0.45</v>
      </c>
      <c r="S66" s="352">
        <f>SUM(O66:R66)</f>
        <v>1</v>
      </c>
      <c r="T66" s="340" t="s">
        <v>544</v>
      </c>
      <c r="U66" s="454">
        <v>0</v>
      </c>
      <c r="V66" s="24">
        <v>1</v>
      </c>
      <c r="W66" s="351">
        <v>0</v>
      </c>
      <c r="X66" s="412">
        <v>0</v>
      </c>
      <c r="Y66" s="456">
        <f>SUM(U66:X66)</f>
        <v>1</v>
      </c>
      <c r="Z66" s="357" t="s">
        <v>545</v>
      </c>
      <c r="AA66" s="348"/>
      <c r="AB66" s="394"/>
    </row>
    <row r="67" spans="1:28" ht="169.5" customHeight="1" thickBot="1" x14ac:dyDescent="0.3">
      <c r="A67" s="125"/>
      <c r="B67" s="95"/>
      <c r="C67" s="457"/>
      <c r="D67" s="457"/>
      <c r="E67" s="458">
        <v>2</v>
      </c>
      <c r="F67" s="459" t="s">
        <v>546</v>
      </c>
      <c r="G67" s="56" t="s">
        <v>539</v>
      </c>
      <c r="H67" s="56" t="s">
        <v>104</v>
      </c>
      <c r="I67" s="459" t="s">
        <v>547</v>
      </c>
      <c r="J67" s="459" t="s">
        <v>548</v>
      </c>
      <c r="K67" s="460"/>
      <c r="L67" s="232">
        <v>1</v>
      </c>
      <c r="M67" s="461" t="s">
        <v>549</v>
      </c>
      <c r="N67" s="462" t="s">
        <v>550</v>
      </c>
      <c r="O67" s="463">
        <v>0</v>
      </c>
      <c r="P67" s="464">
        <v>0</v>
      </c>
      <c r="Q67" s="464">
        <v>0</v>
      </c>
      <c r="R67" s="464">
        <v>1</v>
      </c>
      <c r="S67" s="465">
        <f>SUM(O67:R67)</f>
        <v>1</v>
      </c>
      <c r="T67" s="466" t="s">
        <v>551</v>
      </c>
      <c r="U67" s="463">
        <v>0</v>
      </c>
      <c r="V67" s="183">
        <v>1</v>
      </c>
      <c r="W67" s="464">
        <v>0</v>
      </c>
      <c r="X67" s="467">
        <v>0</v>
      </c>
      <c r="Y67" s="468">
        <f>SUM(U67:X67)</f>
        <v>1</v>
      </c>
      <c r="Z67" s="469" t="s">
        <v>552</v>
      </c>
      <c r="AA67" s="459"/>
      <c r="AB67" s="470"/>
    </row>
    <row r="68" spans="1:28" ht="21" customHeight="1" thickBot="1" x14ac:dyDescent="0.3">
      <c r="A68" s="255"/>
      <c r="B68" s="258"/>
      <c r="C68" s="258"/>
      <c r="D68" s="258"/>
      <c r="E68" s="258"/>
      <c r="F68" s="258"/>
      <c r="G68" s="258"/>
      <c r="H68" s="258"/>
      <c r="I68" s="258"/>
      <c r="J68" s="258"/>
      <c r="K68" s="258"/>
      <c r="L68" s="258"/>
      <c r="M68" s="258"/>
      <c r="N68" s="258"/>
      <c r="O68" s="258"/>
      <c r="P68" s="258"/>
      <c r="Q68" s="258"/>
      <c r="R68" s="471"/>
      <c r="S68" s="255"/>
      <c r="T68" s="258"/>
      <c r="U68" s="258"/>
      <c r="V68" s="258"/>
      <c r="W68" s="258"/>
      <c r="X68" s="258"/>
      <c r="Y68" s="258"/>
      <c r="Z68" s="258"/>
      <c r="AA68" s="258"/>
      <c r="AB68" s="471"/>
    </row>
    <row r="69" spans="1:28" ht="25.5" customHeight="1" x14ac:dyDescent="0.25">
      <c r="A69" s="472" t="s">
        <v>164</v>
      </c>
      <c r="B69" s="473"/>
      <c r="C69" s="473"/>
      <c r="D69" s="473"/>
      <c r="E69" s="474"/>
      <c r="F69" s="475" t="s">
        <v>165</v>
      </c>
      <c r="G69" s="476"/>
      <c r="H69" s="476"/>
      <c r="I69" s="476"/>
      <c r="J69" s="476"/>
      <c r="K69" s="476"/>
      <c r="L69" s="472" t="s">
        <v>165</v>
      </c>
      <c r="M69" s="476"/>
      <c r="N69" s="476"/>
      <c r="O69" s="476"/>
      <c r="P69" s="476"/>
      <c r="Q69" s="476"/>
      <c r="R69" s="477"/>
      <c r="S69" s="478" t="s">
        <v>165</v>
      </c>
      <c r="T69" s="477"/>
      <c r="U69" s="479"/>
      <c r="V69" s="479"/>
      <c r="W69" s="479"/>
      <c r="X69" s="479"/>
      <c r="Y69" s="480"/>
      <c r="Z69" s="481" t="s">
        <v>165</v>
      </c>
      <c r="AA69" s="474"/>
      <c r="AB69" s="482"/>
    </row>
    <row r="70" spans="1:28" ht="22.5" customHeight="1" x14ac:dyDescent="0.25">
      <c r="A70" s="44" t="s">
        <v>166</v>
      </c>
      <c r="B70" s="94"/>
      <c r="C70" s="94"/>
      <c r="D70" s="94"/>
      <c r="E70" s="396"/>
      <c r="F70" s="483" t="s">
        <v>168</v>
      </c>
      <c r="G70" s="453"/>
      <c r="H70" s="453"/>
      <c r="I70" s="453"/>
      <c r="J70" s="453"/>
      <c r="K70" s="453"/>
      <c r="L70" s="44" t="s">
        <v>170</v>
      </c>
      <c r="M70" s="453"/>
      <c r="N70" s="453"/>
      <c r="O70" s="453"/>
      <c r="P70" s="453"/>
      <c r="Q70" s="453"/>
      <c r="R70" s="484"/>
      <c r="S70" s="10" t="s">
        <v>168</v>
      </c>
      <c r="T70" s="484"/>
      <c r="U70" s="485"/>
      <c r="V70" s="485"/>
      <c r="W70" s="485"/>
      <c r="X70" s="485"/>
      <c r="Y70" s="486"/>
      <c r="Z70" s="348" t="s">
        <v>170</v>
      </c>
      <c r="AA70" s="396"/>
      <c r="AB70" s="487"/>
    </row>
    <row r="71" spans="1:28" ht="22.5" customHeight="1" thickBot="1" x14ac:dyDescent="0.3">
      <c r="A71" s="55" t="s">
        <v>173</v>
      </c>
      <c r="B71" s="488"/>
      <c r="C71" s="95"/>
      <c r="D71" s="95"/>
      <c r="E71" s="489"/>
      <c r="F71" s="490" t="s">
        <v>173</v>
      </c>
      <c r="G71" s="491"/>
      <c r="H71" s="460"/>
      <c r="I71" s="460"/>
      <c r="J71" s="460"/>
      <c r="K71" s="460"/>
      <c r="L71" s="55" t="s">
        <v>173</v>
      </c>
      <c r="M71" s="460"/>
      <c r="N71" s="460"/>
      <c r="O71" s="460"/>
      <c r="P71" s="460"/>
      <c r="Q71" s="460"/>
      <c r="R71" s="492"/>
      <c r="S71" s="493" t="s">
        <v>173</v>
      </c>
      <c r="T71" s="492"/>
      <c r="U71" s="494"/>
      <c r="V71" s="494"/>
      <c r="W71" s="494"/>
      <c r="X71" s="494"/>
      <c r="Y71" s="495"/>
      <c r="Z71" s="459" t="s">
        <v>173</v>
      </c>
      <c r="AA71" s="489"/>
      <c r="AB71" s="496"/>
    </row>
    <row r="74" spans="1:28" ht="22.5" customHeight="1" x14ac:dyDescent="0.25">
      <c r="E74" s="247"/>
      <c r="H74" s="247"/>
      <c r="K74" s="247"/>
      <c r="L74" s="247"/>
    </row>
    <row r="75" spans="1:28" ht="22.5" customHeight="1" x14ac:dyDescent="0.25">
      <c r="E75" s="247"/>
      <c r="H75" s="247"/>
      <c r="K75" s="247"/>
      <c r="L75" s="247"/>
    </row>
  </sheetData>
  <mergeCells count="379">
    <mergeCell ref="B71:E71"/>
    <mergeCell ref="G71:K71"/>
    <mergeCell ref="M71:R71"/>
    <mergeCell ref="T71:Y71"/>
    <mergeCell ref="AA71:AB71"/>
    <mergeCell ref="B69:E69"/>
    <mergeCell ref="G69:K69"/>
    <mergeCell ref="M69:R69"/>
    <mergeCell ref="T69:Y69"/>
    <mergeCell ref="AA69:AB69"/>
    <mergeCell ref="B70:E70"/>
    <mergeCell ref="G70:K70"/>
    <mergeCell ref="M70:R70"/>
    <mergeCell ref="T70:Y70"/>
    <mergeCell ref="AA70:AB70"/>
    <mergeCell ref="Y62:Y64"/>
    <mergeCell ref="C66:C67"/>
    <mergeCell ref="D66:D67"/>
    <mergeCell ref="K66:K67"/>
    <mergeCell ref="A68:R68"/>
    <mergeCell ref="S68:AB68"/>
    <mergeCell ref="S62:S64"/>
    <mergeCell ref="T62:T64"/>
    <mergeCell ref="U62:U64"/>
    <mergeCell ref="V62:V64"/>
    <mergeCell ref="W62:W64"/>
    <mergeCell ref="X62:X64"/>
    <mergeCell ref="M62:M64"/>
    <mergeCell ref="N62:N64"/>
    <mergeCell ref="O62:O64"/>
    <mergeCell ref="P62:P64"/>
    <mergeCell ref="Q62:Q64"/>
    <mergeCell ref="R62:R64"/>
    <mergeCell ref="C62:C64"/>
    <mergeCell ref="D62:D64"/>
    <mergeCell ref="I62:I64"/>
    <mergeCell ref="J62:J64"/>
    <mergeCell ref="K62:K64"/>
    <mergeCell ref="L62:L64"/>
    <mergeCell ref="X57:X61"/>
    <mergeCell ref="Y57:Y61"/>
    <mergeCell ref="Z57:Z58"/>
    <mergeCell ref="AA57:AA58"/>
    <mergeCell ref="AB57:AB58"/>
    <mergeCell ref="Z60:Z61"/>
    <mergeCell ref="AA60:AA61"/>
    <mergeCell ref="AB60:AB61"/>
    <mergeCell ref="R57:R61"/>
    <mergeCell ref="S57:S61"/>
    <mergeCell ref="T57:T60"/>
    <mergeCell ref="U57:U61"/>
    <mergeCell ref="V57:V61"/>
    <mergeCell ref="W57:W61"/>
    <mergeCell ref="L57:L61"/>
    <mergeCell ref="M57:M61"/>
    <mergeCell ref="N57:N61"/>
    <mergeCell ref="O57:O61"/>
    <mergeCell ref="P57:P61"/>
    <mergeCell ref="Q57:Q61"/>
    <mergeCell ref="AB53:AB54"/>
    <mergeCell ref="C57:C60"/>
    <mergeCell ref="D57:D60"/>
    <mergeCell ref="E57:E58"/>
    <mergeCell ref="F57:F58"/>
    <mergeCell ref="G57:G58"/>
    <mergeCell ref="H57:H58"/>
    <mergeCell ref="I57:I60"/>
    <mergeCell ref="J57:J60"/>
    <mergeCell ref="K57:K60"/>
    <mergeCell ref="V53:V56"/>
    <mergeCell ref="W53:W56"/>
    <mergeCell ref="X53:X56"/>
    <mergeCell ref="Y53:Y56"/>
    <mergeCell ref="Z53:Z54"/>
    <mergeCell ref="AA53:AA54"/>
    <mergeCell ref="P53:P56"/>
    <mergeCell ref="Q53:Q56"/>
    <mergeCell ref="R53:R56"/>
    <mergeCell ref="S53:S56"/>
    <mergeCell ref="T53:T56"/>
    <mergeCell ref="U53:U56"/>
    <mergeCell ref="J53:J56"/>
    <mergeCell ref="K53:K56"/>
    <mergeCell ref="L53:L56"/>
    <mergeCell ref="M53:M56"/>
    <mergeCell ref="N53:N56"/>
    <mergeCell ref="O53:O56"/>
    <mergeCell ref="Z49:Z50"/>
    <mergeCell ref="AA49:AA50"/>
    <mergeCell ref="AB49:AB50"/>
    <mergeCell ref="C53:C56"/>
    <mergeCell ref="D53:D56"/>
    <mergeCell ref="E53:E54"/>
    <mergeCell ref="F53:F54"/>
    <mergeCell ref="G53:G56"/>
    <mergeCell ref="H53:H56"/>
    <mergeCell ref="I53:I56"/>
    <mergeCell ref="S49:S50"/>
    <mergeCell ref="U49:U50"/>
    <mergeCell ref="V49:V50"/>
    <mergeCell ref="W49:W50"/>
    <mergeCell ref="X49:X50"/>
    <mergeCell ref="Y49:Y50"/>
    <mergeCell ref="M49:M50"/>
    <mergeCell ref="N49:N50"/>
    <mergeCell ref="O49:O50"/>
    <mergeCell ref="P49:P50"/>
    <mergeCell ref="Q49:Q50"/>
    <mergeCell ref="R49:R50"/>
    <mergeCell ref="G49:G50"/>
    <mergeCell ref="H49:H50"/>
    <mergeCell ref="I49:I50"/>
    <mergeCell ref="J49:J50"/>
    <mergeCell ref="K49:K50"/>
    <mergeCell ref="L49:L50"/>
    <mergeCell ref="B44:B67"/>
    <mergeCell ref="U45:U48"/>
    <mergeCell ref="V45:V48"/>
    <mergeCell ref="W45:W48"/>
    <mergeCell ref="X45:X48"/>
    <mergeCell ref="Y45:Y48"/>
    <mergeCell ref="C49:C50"/>
    <mergeCell ref="D49:D50"/>
    <mergeCell ref="E49:E50"/>
    <mergeCell ref="F49:F50"/>
    <mergeCell ref="W42:W43"/>
    <mergeCell ref="X42:X43"/>
    <mergeCell ref="Y42:Y43"/>
    <mergeCell ref="Z42:Z43"/>
    <mergeCell ref="AA42:AA43"/>
    <mergeCell ref="AB42:AB43"/>
    <mergeCell ref="Q42:Q43"/>
    <mergeCell ref="R42:R43"/>
    <mergeCell ref="S42:S43"/>
    <mergeCell ref="T42:T43"/>
    <mergeCell ref="U42:U43"/>
    <mergeCell ref="V42:V43"/>
    <mergeCell ref="AA39:AA40"/>
    <mergeCell ref="AB39:AB40"/>
    <mergeCell ref="I42:I43"/>
    <mergeCell ref="J42:J43"/>
    <mergeCell ref="K42:K43"/>
    <mergeCell ref="L42:L43"/>
    <mergeCell ref="M42:M43"/>
    <mergeCell ref="N42:N43"/>
    <mergeCell ref="O42:O43"/>
    <mergeCell ref="P42:P43"/>
    <mergeCell ref="U39:U40"/>
    <mergeCell ref="V39:V40"/>
    <mergeCell ref="W39:W40"/>
    <mergeCell ref="X39:X40"/>
    <mergeCell ref="Y39:Y40"/>
    <mergeCell ref="Z39:Z40"/>
    <mergeCell ref="N39:N40"/>
    <mergeCell ref="O39:O40"/>
    <mergeCell ref="P39:P40"/>
    <mergeCell ref="Q39:Q40"/>
    <mergeCell ref="R39:R40"/>
    <mergeCell ref="S39:S40"/>
    <mergeCell ref="H39:H43"/>
    <mergeCell ref="I39:I40"/>
    <mergeCell ref="J39:J40"/>
    <mergeCell ref="K39:K40"/>
    <mergeCell ref="L39:L40"/>
    <mergeCell ref="M39:M40"/>
    <mergeCell ref="W37:W38"/>
    <mergeCell ref="X37:X38"/>
    <mergeCell ref="Y37:Y38"/>
    <mergeCell ref="Z37:Z38"/>
    <mergeCell ref="AA37:AA38"/>
    <mergeCell ref="AB37:AB38"/>
    <mergeCell ref="P37:P38"/>
    <mergeCell ref="Q37:Q38"/>
    <mergeCell ref="R37:R38"/>
    <mergeCell ref="S37:S38"/>
    <mergeCell ref="U37:U38"/>
    <mergeCell ref="V37:V38"/>
    <mergeCell ref="J37:J38"/>
    <mergeCell ref="K37:K38"/>
    <mergeCell ref="L37:L38"/>
    <mergeCell ref="M37:M38"/>
    <mergeCell ref="N37:N38"/>
    <mergeCell ref="O37:O38"/>
    <mergeCell ref="Z34:Z36"/>
    <mergeCell ref="AA34:AA36"/>
    <mergeCell ref="AB34:AB36"/>
    <mergeCell ref="C37:C38"/>
    <mergeCell ref="D37:D38"/>
    <mergeCell ref="E37:E38"/>
    <mergeCell ref="F37:F38"/>
    <mergeCell ref="G37:G38"/>
    <mergeCell ref="H37:H38"/>
    <mergeCell ref="I37:I38"/>
    <mergeCell ref="S34:S36"/>
    <mergeCell ref="U34:U36"/>
    <mergeCell ref="V34:V36"/>
    <mergeCell ref="W34:W36"/>
    <mergeCell ref="X34:X36"/>
    <mergeCell ref="Y34:Y36"/>
    <mergeCell ref="M34:M36"/>
    <mergeCell ref="N34:N36"/>
    <mergeCell ref="O34:O36"/>
    <mergeCell ref="P34:P36"/>
    <mergeCell ref="Q34:Q36"/>
    <mergeCell ref="R34:R36"/>
    <mergeCell ref="AA32:AA33"/>
    <mergeCell ref="AB32:AB33"/>
    <mergeCell ref="E34:E36"/>
    <mergeCell ref="F34:F36"/>
    <mergeCell ref="G34:G36"/>
    <mergeCell ref="H34:H36"/>
    <mergeCell ref="I34:I36"/>
    <mergeCell ref="J34:J36"/>
    <mergeCell ref="K34:K36"/>
    <mergeCell ref="L34:L36"/>
    <mergeCell ref="U32:U33"/>
    <mergeCell ref="V32:V33"/>
    <mergeCell ref="W32:W33"/>
    <mergeCell ref="X32:X33"/>
    <mergeCell ref="Y32:Y33"/>
    <mergeCell ref="Z32:Z33"/>
    <mergeCell ref="N32:N33"/>
    <mergeCell ref="O32:O33"/>
    <mergeCell ref="P32:P33"/>
    <mergeCell ref="Q32:Q33"/>
    <mergeCell ref="R32:R33"/>
    <mergeCell ref="S32:S33"/>
    <mergeCell ref="H32:H33"/>
    <mergeCell ref="I32:I33"/>
    <mergeCell ref="J32:J33"/>
    <mergeCell ref="K32:K33"/>
    <mergeCell ref="L32:L33"/>
    <mergeCell ref="M32:M33"/>
    <mergeCell ref="X28:X31"/>
    <mergeCell ref="Y28:Y31"/>
    <mergeCell ref="Z28:Z31"/>
    <mergeCell ref="AA28:AA31"/>
    <mergeCell ref="AB28:AB31"/>
    <mergeCell ref="C32:C33"/>
    <mergeCell ref="D32:D33"/>
    <mergeCell ref="E32:E33"/>
    <mergeCell ref="F32:F33"/>
    <mergeCell ref="G32:G33"/>
    <mergeCell ref="Q28:Q31"/>
    <mergeCell ref="R28:R31"/>
    <mergeCell ref="S28:S31"/>
    <mergeCell ref="U28:U31"/>
    <mergeCell ref="V28:V31"/>
    <mergeCell ref="W28:W31"/>
    <mergeCell ref="K28:K31"/>
    <mergeCell ref="L28:L31"/>
    <mergeCell ref="M28:M31"/>
    <mergeCell ref="N28:N31"/>
    <mergeCell ref="O28:O31"/>
    <mergeCell ref="P28:P31"/>
    <mergeCell ref="AA26:AA27"/>
    <mergeCell ref="AB26:AB27"/>
    <mergeCell ref="C28:C31"/>
    <mergeCell ref="D28:D31"/>
    <mergeCell ref="E28:E31"/>
    <mergeCell ref="F28:F31"/>
    <mergeCell ref="G28:G31"/>
    <mergeCell ref="H28:H31"/>
    <mergeCell ref="I28:I31"/>
    <mergeCell ref="J28:J31"/>
    <mergeCell ref="U26:U27"/>
    <mergeCell ref="V26:V27"/>
    <mergeCell ref="W26:W27"/>
    <mergeCell ref="X26:X27"/>
    <mergeCell ref="Y26:Y27"/>
    <mergeCell ref="Z26:Z27"/>
    <mergeCell ref="N26:N27"/>
    <mergeCell ref="O26:O27"/>
    <mergeCell ref="P26:P27"/>
    <mergeCell ref="Q26:Q27"/>
    <mergeCell ref="R26:R27"/>
    <mergeCell ref="S26:S27"/>
    <mergeCell ref="H26:H27"/>
    <mergeCell ref="I26:I27"/>
    <mergeCell ref="J26:J27"/>
    <mergeCell ref="K26:K27"/>
    <mergeCell ref="L26:L27"/>
    <mergeCell ref="M26:M27"/>
    <mergeCell ref="B26:B43"/>
    <mergeCell ref="C26:C27"/>
    <mergeCell ref="D26:D27"/>
    <mergeCell ref="E26:E27"/>
    <mergeCell ref="F26:F27"/>
    <mergeCell ref="G26:G27"/>
    <mergeCell ref="C39:C43"/>
    <mergeCell ref="D39:D43"/>
    <mergeCell ref="G39:G43"/>
    <mergeCell ref="W22:W24"/>
    <mergeCell ref="X22:X24"/>
    <mergeCell ref="Y22:Y24"/>
    <mergeCell ref="Z22:Z24"/>
    <mergeCell ref="AA22:AA24"/>
    <mergeCell ref="AB22:AB24"/>
    <mergeCell ref="P22:P24"/>
    <mergeCell ref="Q22:Q24"/>
    <mergeCell ref="R22:R24"/>
    <mergeCell ref="S22:S24"/>
    <mergeCell ref="U22:U24"/>
    <mergeCell ref="V22:V24"/>
    <mergeCell ref="J22:J24"/>
    <mergeCell ref="K22:K24"/>
    <mergeCell ref="L22:L24"/>
    <mergeCell ref="M22:M24"/>
    <mergeCell ref="N22:N24"/>
    <mergeCell ref="O22:O24"/>
    <mergeCell ref="X18:X21"/>
    <mergeCell ref="Y18:Y21"/>
    <mergeCell ref="Z18:Z21"/>
    <mergeCell ref="AA18:AA21"/>
    <mergeCell ref="AB18:AB21"/>
    <mergeCell ref="E22:E24"/>
    <mergeCell ref="F22:F24"/>
    <mergeCell ref="G22:G24"/>
    <mergeCell ref="H22:H24"/>
    <mergeCell ref="I22:I24"/>
    <mergeCell ref="R18:R21"/>
    <mergeCell ref="S18:S21"/>
    <mergeCell ref="T18:T21"/>
    <mergeCell ref="U18:U21"/>
    <mergeCell ref="V18:V21"/>
    <mergeCell ref="W18:W21"/>
    <mergeCell ref="L18:L21"/>
    <mergeCell ref="M18:M21"/>
    <mergeCell ref="N18:N21"/>
    <mergeCell ref="O18:O21"/>
    <mergeCell ref="P18:P21"/>
    <mergeCell ref="Q18:Q21"/>
    <mergeCell ref="F18:F21"/>
    <mergeCell ref="G18:G21"/>
    <mergeCell ref="H18:H21"/>
    <mergeCell ref="I18:I21"/>
    <mergeCell ref="J18:J21"/>
    <mergeCell ref="K18:K21"/>
    <mergeCell ref="T16:T17"/>
    <mergeCell ref="U16:Y16"/>
    <mergeCell ref="Z16:Z17"/>
    <mergeCell ref="AA16:AA17"/>
    <mergeCell ref="AB16:AB17"/>
    <mergeCell ref="A18:A67"/>
    <mergeCell ref="B18:B25"/>
    <mergeCell ref="C18:C25"/>
    <mergeCell ref="D18:D25"/>
    <mergeCell ref="E18:E21"/>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XFD1"/>
    <mergeCell ref="A2:A5"/>
    <mergeCell ref="B2:AA2"/>
    <mergeCell ref="B3:AA3"/>
    <mergeCell ref="B4:AA5"/>
    <mergeCell ref="A6:AB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A8C7-9E16-44A3-BC79-C5DFEA1CD5B4}">
  <sheetPr codeName="Hoja5"/>
  <dimension ref="A1:AI29"/>
  <sheetViews>
    <sheetView workbookViewId="0">
      <selection activeCell="A7" sqref="A7:XFD14"/>
    </sheetView>
  </sheetViews>
  <sheetFormatPr baseColWidth="10" defaultColWidth="10.28515625" defaultRowHeight="12.75" x14ac:dyDescent="0.25"/>
  <cols>
    <col min="1" max="1" width="26.28515625" style="247" customWidth="1"/>
    <col min="2" max="2" width="21.7109375" style="247" customWidth="1"/>
    <col min="3" max="3" width="19.85546875" style="247" customWidth="1"/>
    <col min="4" max="4" width="19.7109375" style="247" customWidth="1"/>
    <col min="5" max="5" width="5.42578125" style="247" customWidth="1"/>
    <col min="6" max="6" width="30.5703125" style="247" customWidth="1"/>
    <col min="7" max="7" width="19" style="247" customWidth="1"/>
    <col min="8" max="8" width="18" style="247" customWidth="1"/>
    <col min="9" max="9" width="17.140625" style="247" customWidth="1"/>
    <col min="10" max="10" width="15.85546875" style="247" customWidth="1"/>
    <col min="11" max="11" width="17.140625" style="247" customWidth="1"/>
    <col min="12" max="12" width="16.28515625" style="247" customWidth="1"/>
    <col min="13" max="13" width="15.42578125" style="247" customWidth="1"/>
    <col min="14" max="14" width="17.140625" style="247" customWidth="1"/>
    <col min="15" max="15" width="5.140625" style="247" bestFit="1" customWidth="1"/>
    <col min="16" max="16" width="8.28515625" style="247" bestFit="1" customWidth="1"/>
    <col min="17" max="17" width="7.5703125" style="247" bestFit="1" customWidth="1"/>
    <col min="18" max="18" width="8" style="247" bestFit="1" customWidth="1"/>
    <col min="19" max="19" width="16.28515625" style="247" bestFit="1" customWidth="1"/>
    <col min="20" max="20" width="1.85546875" style="527" customWidth="1"/>
    <col min="21" max="21" width="9.42578125" style="247" bestFit="1" customWidth="1"/>
    <col min="22" max="22" width="8.85546875" style="247" bestFit="1" customWidth="1"/>
    <col min="23" max="23" width="8.28515625" style="247" bestFit="1" customWidth="1"/>
    <col min="24" max="24" width="8.5703125" style="247" bestFit="1" customWidth="1"/>
    <col min="25" max="25" width="11.42578125" style="247" bestFit="1" customWidth="1"/>
    <col min="26" max="26" width="203.140625" style="247" customWidth="1"/>
    <col min="27" max="27" width="39.7109375" style="247" customWidth="1"/>
    <col min="28" max="28" width="41.28515625" style="247" customWidth="1"/>
    <col min="29" max="16384" width="10.28515625" style="247"/>
  </cols>
  <sheetData>
    <row r="1" spans="1:28" ht="13.5" thickBot="1" x14ac:dyDescent="0.3">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1:28" ht="15.75" x14ac:dyDescent="0.25">
      <c r="A2" s="241"/>
      <c r="B2" s="242" t="s">
        <v>0</v>
      </c>
      <c r="C2" s="243"/>
      <c r="D2" s="243"/>
      <c r="E2" s="243"/>
      <c r="F2" s="243"/>
      <c r="G2" s="243"/>
      <c r="H2" s="243"/>
      <c r="I2" s="243"/>
      <c r="J2" s="243"/>
      <c r="K2" s="243"/>
      <c r="L2" s="243"/>
      <c r="M2" s="243"/>
      <c r="N2" s="243"/>
      <c r="O2" s="243"/>
      <c r="P2" s="243"/>
      <c r="Q2" s="243"/>
      <c r="R2" s="243"/>
      <c r="S2" s="243"/>
      <c r="T2" s="243"/>
      <c r="U2" s="243"/>
      <c r="V2" s="243"/>
      <c r="W2" s="243"/>
      <c r="X2" s="243"/>
      <c r="Y2" s="243"/>
      <c r="Z2" s="243"/>
      <c r="AA2" s="245"/>
      <c r="AB2" s="502" t="s">
        <v>1</v>
      </c>
    </row>
    <row r="3" spans="1:28" ht="14.25" x14ac:dyDescent="0.25">
      <c r="A3" s="248"/>
      <c r="B3" s="159" t="s">
        <v>2</v>
      </c>
      <c r="C3" s="160"/>
      <c r="D3" s="160"/>
      <c r="E3" s="160"/>
      <c r="F3" s="160"/>
      <c r="G3" s="160"/>
      <c r="H3" s="160"/>
      <c r="I3" s="160"/>
      <c r="J3" s="160"/>
      <c r="K3" s="160"/>
      <c r="L3" s="160"/>
      <c r="M3" s="160"/>
      <c r="N3" s="160"/>
      <c r="O3" s="160"/>
      <c r="P3" s="160"/>
      <c r="Q3" s="160"/>
      <c r="R3" s="160"/>
      <c r="S3" s="160"/>
      <c r="T3" s="160"/>
      <c r="U3" s="160"/>
      <c r="V3" s="160"/>
      <c r="W3" s="160"/>
      <c r="X3" s="160"/>
      <c r="Y3" s="160"/>
      <c r="Z3" s="160"/>
      <c r="AA3" s="161"/>
      <c r="AB3" s="503" t="s">
        <v>3</v>
      </c>
    </row>
    <row r="4" spans="1:28" x14ac:dyDescent="0.25">
      <c r="A4" s="248"/>
      <c r="B4" s="159" t="s">
        <v>4</v>
      </c>
      <c r="C4" s="160"/>
      <c r="D4" s="160"/>
      <c r="E4" s="160"/>
      <c r="F4" s="160"/>
      <c r="G4" s="160"/>
      <c r="H4" s="160"/>
      <c r="I4" s="160"/>
      <c r="J4" s="160"/>
      <c r="K4" s="160"/>
      <c r="L4" s="160"/>
      <c r="M4" s="160"/>
      <c r="N4" s="160"/>
      <c r="O4" s="160"/>
      <c r="P4" s="160"/>
      <c r="Q4" s="160"/>
      <c r="R4" s="160"/>
      <c r="S4" s="160"/>
      <c r="T4" s="160"/>
      <c r="U4" s="160"/>
      <c r="V4" s="160"/>
      <c r="W4" s="160"/>
      <c r="X4" s="160"/>
      <c r="Y4" s="160"/>
      <c r="Z4" s="160"/>
      <c r="AA4" s="161"/>
      <c r="AB4" s="503" t="s">
        <v>5</v>
      </c>
    </row>
    <row r="5" spans="1:28" ht="13.5" thickBot="1" x14ac:dyDescent="0.3">
      <c r="A5" s="252"/>
      <c r="B5" s="162"/>
      <c r="C5" s="163"/>
      <c r="D5" s="163"/>
      <c r="E5" s="163"/>
      <c r="F5" s="163"/>
      <c r="G5" s="163"/>
      <c r="H5" s="163"/>
      <c r="I5" s="163"/>
      <c r="J5" s="163"/>
      <c r="K5" s="163"/>
      <c r="L5" s="163"/>
      <c r="M5" s="163"/>
      <c r="N5" s="163"/>
      <c r="O5" s="163"/>
      <c r="P5" s="163"/>
      <c r="Q5" s="163"/>
      <c r="R5" s="163"/>
      <c r="S5" s="163"/>
      <c r="T5" s="163"/>
      <c r="U5" s="163"/>
      <c r="V5" s="163"/>
      <c r="W5" s="163"/>
      <c r="X5" s="163"/>
      <c r="Y5" s="163"/>
      <c r="Z5" s="163"/>
      <c r="AA5" s="164"/>
      <c r="AB5" s="504" t="s">
        <v>6</v>
      </c>
    </row>
    <row r="6" spans="1:28" ht="13.5" thickBot="1" x14ac:dyDescent="0.3">
      <c r="A6" s="255"/>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8"/>
    </row>
    <row r="7" spans="1:28" x14ac:dyDescent="0.25">
      <c r="A7" s="7" t="s">
        <v>7</v>
      </c>
      <c r="B7" s="168" t="s">
        <v>553</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9"/>
    </row>
    <row r="8" spans="1:28" x14ac:dyDescent="0.25">
      <c r="A8" s="8" t="s">
        <v>9</v>
      </c>
      <c r="B8" s="143" t="s">
        <v>554</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70"/>
    </row>
    <row r="9" spans="1:28" x14ac:dyDescent="0.25">
      <c r="A9" s="8" t="s">
        <v>11</v>
      </c>
      <c r="B9" s="171" t="s">
        <v>554</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5"/>
    </row>
    <row r="10" spans="1:28" x14ac:dyDescent="0.25">
      <c r="A10" s="143" t="s">
        <v>13</v>
      </c>
      <c r="B10" s="143"/>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x14ac:dyDescent="0.25">
      <c r="A11" s="142" t="s">
        <v>14</v>
      </c>
      <c r="B11" s="9" t="s">
        <v>15</v>
      </c>
      <c r="C11" s="25"/>
      <c r="D11" s="146">
        <v>43845</v>
      </c>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8"/>
    </row>
    <row r="12" spans="1:28" x14ac:dyDescent="0.25">
      <c r="A12" s="142"/>
      <c r="B12" s="9" t="s">
        <v>16</v>
      </c>
      <c r="C12" s="10"/>
      <c r="D12" s="174" t="s">
        <v>555</v>
      </c>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x14ac:dyDescent="0.25">
      <c r="A13" s="142"/>
      <c r="B13" s="9" t="s">
        <v>18</v>
      </c>
      <c r="C13" s="9"/>
      <c r="D13" s="146" t="s">
        <v>1176</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13.5" thickBot="1" x14ac:dyDescent="0.3">
      <c r="A14" s="11" t="s">
        <v>19</v>
      </c>
      <c r="B14" s="505" t="s">
        <v>556</v>
      </c>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7"/>
    </row>
    <row r="15" spans="1:28" ht="13.5"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8" x14ac:dyDescent="0.25">
      <c r="A16" s="115" t="s">
        <v>20</v>
      </c>
      <c r="B16" s="115" t="s">
        <v>21</v>
      </c>
      <c r="C16" s="115" t="s">
        <v>22</v>
      </c>
      <c r="D16" s="115" t="s">
        <v>23</v>
      </c>
      <c r="E16" s="115" t="s">
        <v>24</v>
      </c>
      <c r="F16" s="115" t="s">
        <v>25</v>
      </c>
      <c r="G16" s="115" t="s">
        <v>26</v>
      </c>
      <c r="H16" s="133" t="s">
        <v>27</v>
      </c>
      <c r="I16" s="133" t="s">
        <v>28</v>
      </c>
      <c r="J16" s="115" t="s">
        <v>29</v>
      </c>
      <c r="K16" s="115" t="s">
        <v>30</v>
      </c>
      <c r="L16" s="115" t="s">
        <v>31</v>
      </c>
      <c r="M16" s="115" t="s">
        <v>32</v>
      </c>
      <c r="N16" s="116" t="s">
        <v>33</v>
      </c>
      <c r="O16" s="508" t="s">
        <v>34</v>
      </c>
      <c r="P16" s="126"/>
      <c r="Q16" s="126"/>
      <c r="R16" s="126"/>
      <c r="S16" s="509"/>
      <c r="T16" s="112"/>
      <c r="U16" s="114" t="s">
        <v>35</v>
      </c>
      <c r="V16" s="115"/>
      <c r="W16" s="115"/>
      <c r="X16" s="115"/>
      <c r="Y16" s="116"/>
      <c r="Z16" s="115" t="s">
        <v>36</v>
      </c>
      <c r="AA16" s="115" t="s">
        <v>37</v>
      </c>
      <c r="AB16" s="118" t="s">
        <v>38</v>
      </c>
    </row>
    <row r="17" spans="1:35" ht="26.25" thickBot="1" x14ac:dyDescent="0.3">
      <c r="A17" s="117"/>
      <c r="B17" s="117"/>
      <c r="C17" s="117"/>
      <c r="D17" s="117"/>
      <c r="E17" s="117"/>
      <c r="F17" s="117"/>
      <c r="G17" s="117"/>
      <c r="H17" s="134"/>
      <c r="I17" s="134"/>
      <c r="J17" s="117"/>
      <c r="K17" s="117"/>
      <c r="L17" s="117"/>
      <c r="M17" s="117"/>
      <c r="N17" s="510"/>
      <c r="O17" s="14" t="s">
        <v>39</v>
      </c>
      <c r="P17" s="15" t="s">
        <v>40</v>
      </c>
      <c r="Q17" s="15" t="s">
        <v>41</v>
      </c>
      <c r="R17" s="15" t="s">
        <v>42</v>
      </c>
      <c r="S17" s="18" t="s">
        <v>43</v>
      </c>
      <c r="T17" s="113"/>
      <c r="U17" s="17" t="s">
        <v>39</v>
      </c>
      <c r="V17" s="15" t="s">
        <v>40</v>
      </c>
      <c r="W17" s="15" t="s">
        <v>41</v>
      </c>
      <c r="X17" s="15" t="s">
        <v>42</v>
      </c>
      <c r="Y17" s="16" t="s">
        <v>44</v>
      </c>
      <c r="Z17" s="117"/>
      <c r="AA17" s="117"/>
      <c r="AB17" s="119"/>
    </row>
    <row r="18" spans="1:35" ht="165.75" x14ac:dyDescent="0.25">
      <c r="A18" s="120" t="s">
        <v>557</v>
      </c>
      <c r="B18" s="123" t="s">
        <v>558</v>
      </c>
      <c r="C18" s="101" t="s">
        <v>559</v>
      </c>
      <c r="D18" s="100" t="s">
        <v>560</v>
      </c>
      <c r="E18" s="20">
        <v>1</v>
      </c>
      <c r="F18" s="20" t="s">
        <v>561</v>
      </c>
      <c r="G18" s="20" t="s">
        <v>562</v>
      </c>
      <c r="H18" s="20" t="s">
        <v>563</v>
      </c>
      <c r="I18" s="35" t="s">
        <v>564</v>
      </c>
      <c r="J18" s="35" t="s">
        <v>565</v>
      </c>
      <c r="K18" s="35" t="s">
        <v>187</v>
      </c>
      <c r="L18" s="20">
        <v>15</v>
      </c>
      <c r="M18" s="20" t="s">
        <v>566</v>
      </c>
      <c r="N18" s="219" t="s">
        <v>567</v>
      </c>
      <c r="O18" s="511">
        <v>0.4</v>
      </c>
      <c r="P18" s="47">
        <v>0.1</v>
      </c>
      <c r="Q18" s="47">
        <v>0.4</v>
      </c>
      <c r="R18" s="47">
        <v>0.1</v>
      </c>
      <c r="S18" s="512">
        <f t="shared" ref="S18:S23" si="0">SUM(O18:R18)</f>
        <v>1</v>
      </c>
      <c r="T18" s="113"/>
      <c r="U18" s="29">
        <v>0.4</v>
      </c>
      <c r="V18" s="513">
        <v>0.1</v>
      </c>
      <c r="W18" s="30">
        <v>0.4</v>
      </c>
      <c r="X18" s="30">
        <v>0.1</v>
      </c>
      <c r="Y18" s="176">
        <f t="shared" ref="Y18:Y23" si="1">SUM(U18:X18)</f>
        <v>1</v>
      </c>
      <c r="Z18" s="514" t="s">
        <v>568</v>
      </c>
      <c r="AA18" s="218"/>
      <c r="AB18" s="218"/>
    </row>
    <row r="19" spans="1:35" ht="408" x14ac:dyDescent="0.2">
      <c r="A19" s="121"/>
      <c r="B19" s="100"/>
      <c r="C19" s="94"/>
      <c r="D19" s="100"/>
      <c r="E19" s="35">
        <v>2</v>
      </c>
      <c r="F19" s="348" t="s">
        <v>569</v>
      </c>
      <c r="G19" s="20" t="s">
        <v>562</v>
      </c>
      <c r="H19" s="20" t="s">
        <v>563</v>
      </c>
      <c r="I19" s="35" t="s">
        <v>570</v>
      </c>
      <c r="J19" s="35" t="s">
        <v>571</v>
      </c>
      <c r="K19" s="35" t="s">
        <v>187</v>
      </c>
      <c r="L19" s="35">
        <v>15</v>
      </c>
      <c r="M19" s="35" t="s">
        <v>572</v>
      </c>
      <c r="N19" s="349" t="s">
        <v>573</v>
      </c>
      <c r="O19" s="415">
        <v>0.1</v>
      </c>
      <c r="P19" s="26">
        <v>0.3</v>
      </c>
      <c r="Q19" s="26">
        <v>0.3</v>
      </c>
      <c r="R19" s="26">
        <v>0.3</v>
      </c>
      <c r="S19" s="512">
        <f t="shared" si="0"/>
        <v>1</v>
      </c>
      <c r="T19" s="113"/>
      <c r="U19" s="37">
        <v>0.1</v>
      </c>
      <c r="V19" s="26">
        <v>0.3</v>
      </c>
      <c r="W19" s="27">
        <v>0.3</v>
      </c>
      <c r="X19" s="24">
        <v>0.3</v>
      </c>
      <c r="Y19" s="176">
        <f t="shared" si="1"/>
        <v>1</v>
      </c>
      <c r="Z19" s="514" t="s">
        <v>574</v>
      </c>
      <c r="AA19" s="358"/>
      <c r="AB19" s="358"/>
      <c r="AI19" s="515">
        <v>4</v>
      </c>
    </row>
    <row r="20" spans="1:35" ht="127.5" x14ac:dyDescent="0.2">
      <c r="A20" s="121"/>
      <c r="B20" s="100"/>
      <c r="C20" s="94"/>
      <c r="D20" s="101"/>
      <c r="E20" s="35">
        <v>3</v>
      </c>
      <c r="F20" s="35" t="s">
        <v>575</v>
      </c>
      <c r="G20" s="35" t="s">
        <v>576</v>
      </c>
      <c r="H20" s="20" t="s">
        <v>563</v>
      </c>
      <c r="I20" s="35" t="s">
        <v>577</v>
      </c>
      <c r="J20" s="35" t="s">
        <v>578</v>
      </c>
      <c r="K20" s="35" t="s">
        <v>187</v>
      </c>
      <c r="L20" s="35">
        <v>1</v>
      </c>
      <c r="M20" s="35" t="s">
        <v>579</v>
      </c>
      <c r="N20" s="229" t="s">
        <v>580</v>
      </c>
      <c r="O20" s="415">
        <v>0.1</v>
      </c>
      <c r="P20" s="26">
        <v>0.3</v>
      </c>
      <c r="Q20" s="26">
        <v>0.3</v>
      </c>
      <c r="R20" s="26">
        <v>0.3</v>
      </c>
      <c r="S20" s="512">
        <f t="shared" si="0"/>
        <v>1</v>
      </c>
      <c r="T20" s="113"/>
      <c r="U20" s="37">
        <v>0.1</v>
      </c>
      <c r="V20" s="26">
        <v>0.3</v>
      </c>
      <c r="W20" s="24">
        <v>0.3</v>
      </c>
      <c r="X20" s="24">
        <v>0.3</v>
      </c>
      <c r="Y20" s="176">
        <f t="shared" si="1"/>
        <v>1</v>
      </c>
      <c r="Z20" s="516" t="s">
        <v>581</v>
      </c>
      <c r="AA20" s="358"/>
      <c r="AB20" s="358"/>
      <c r="AI20" s="515">
        <v>3</v>
      </c>
    </row>
    <row r="21" spans="1:35" ht="76.5" x14ac:dyDescent="0.2">
      <c r="A21" s="121"/>
      <c r="B21" s="100"/>
      <c r="C21" s="35" t="s">
        <v>582</v>
      </c>
      <c r="D21" s="45" t="s">
        <v>583</v>
      </c>
      <c r="E21" s="35">
        <v>1</v>
      </c>
      <c r="F21" s="35" t="s">
        <v>584</v>
      </c>
      <c r="G21" s="35" t="s">
        <v>585</v>
      </c>
      <c r="H21" s="35" t="s">
        <v>51</v>
      </c>
      <c r="I21" s="35" t="s">
        <v>586</v>
      </c>
      <c r="J21" s="35" t="s">
        <v>587</v>
      </c>
      <c r="K21" s="35" t="s">
        <v>187</v>
      </c>
      <c r="L21" s="35">
        <v>3</v>
      </c>
      <c r="M21" s="35" t="s">
        <v>588</v>
      </c>
      <c r="N21" s="229" t="s">
        <v>589</v>
      </c>
      <c r="O21" s="415">
        <v>0.33</v>
      </c>
      <c r="P21" s="26">
        <v>0</v>
      </c>
      <c r="Q21" s="26">
        <v>0.33</v>
      </c>
      <c r="R21" s="26">
        <v>0.34</v>
      </c>
      <c r="S21" s="512">
        <f t="shared" si="0"/>
        <v>1</v>
      </c>
      <c r="T21" s="113"/>
      <c r="U21" s="37">
        <v>0</v>
      </c>
      <c r="V21" s="26">
        <v>0</v>
      </c>
      <c r="W21" s="54">
        <v>0.33</v>
      </c>
      <c r="X21" s="24">
        <v>0.67</v>
      </c>
      <c r="Y21" s="176">
        <f t="shared" si="1"/>
        <v>1</v>
      </c>
      <c r="Z21" s="516" t="s">
        <v>590</v>
      </c>
      <c r="AA21" s="348"/>
      <c r="AB21" s="348"/>
      <c r="AI21" s="515">
        <v>4</v>
      </c>
    </row>
    <row r="22" spans="1:35" ht="191.25" x14ac:dyDescent="0.2">
      <c r="A22" s="121"/>
      <c r="B22" s="517" t="s">
        <v>591</v>
      </c>
      <c r="C22" s="35" t="s">
        <v>592</v>
      </c>
      <c r="D22" s="45" t="s">
        <v>593</v>
      </c>
      <c r="E22" s="35">
        <v>1</v>
      </c>
      <c r="F22" s="72" t="s">
        <v>594</v>
      </c>
      <c r="G22" s="35" t="s">
        <v>595</v>
      </c>
      <c r="H22" s="35" t="s">
        <v>51</v>
      </c>
      <c r="I22" s="35" t="s">
        <v>596</v>
      </c>
      <c r="J22" s="35" t="s">
        <v>597</v>
      </c>
      <c r="K22" s="35" t="s">
        <v>187</v>
      </c>
      <c r="L22" s="35">
        <v>15</v>
      </c>
      <c r="M22" s="35" t="s">
        <v>598</v>
      </c>
      <c r="N22" s="349" t="s">
        <v>599</v>
      </c>
      <c r="O22" s="415">
        <v>0.1</v>
      </c>
      <c r="P22" s="26">
        <v>0.4</v>
      </c>
      <c r="Q22" s="26">
        <v>0.25</v>
      </c>
      <c r="R22" s="26">
        <v>0.25</v>
      </c>
      <c r="S22" s="512">
        <f t="shared" si="0"/>
        <v>1</v>
      </c>
      <c r="T22" s="113"/>
      <c r="U22" s="37">
        <v>0</v>
      </c>
      <c r="V22" s="26">
        <v>0.4</v>
      </c>
      <c r="W22" s="24">
        <v>0.25</v>
      </c>
      <c r="X22" s="24">
        <v>0.35</v>
      </c>
      <c r="Y22" s="176">
        <f t="shared" si="1"/>
        <v>1</v>
      </c>
      <c r="Z22" s="516" t="s">
        <v>600</v>
      </c>
      <c r="AA22" s="22"/>
      <c r="AB22" s="35"/>
      <c r="AI22" s="515">
        <v>3</v>
      </c>
    </row>
    <row r="23" spans="1:35" ht="153.75" thickBot="1" x14ac:dyDescent="0.25">
      <c r="A23" s="121"/>
      <c r="B23" s="19" t="s">
        <v>601</v>
      </c>
      <c r="C23" s="45" t="s">
        <v>602</v>
      </c>
      <c r="D23" s="19" t="s">
        <v>603</v>
      </c>
      <c r="E23" s="35">
        <v>1</v>
      </c>
      <c r="F23" s="35" t="s">
        <v>604</v>
      </c>
      <c r="G23" s="22" t="s">
        <v>605</v>
      </c>
      <c r="H23" s="35" t="s">
        <v>51</v>
      </c>
      <c r="I23" s="35" t="s">
        <v>606</v>
      </c>
      <c r="J23" s="35" t="s">
        <v>607</v>
      </c>
      <c r="K23" s="35" t="s">
        <v>187</v>
      </c>
      <c r="L23" s="518" t="s">
        <v>608</v>
      </c>
      <c r="M23" s="35" t="s">
        <v>609</v>
      </c>
      <c r="N23" s="349" t="s">
        <v>610</v>
      </c>
      <c r="O23" s="519">
        <v>0.25</v>
      </c>
      <c r="P23" s="59">
        <v>0.25</v>
      </c>
      <c r="Q23" s="59">
        <v>0.25</v>
      </c>
      <c r="R23" s="59">
        <v>0.25</v>
      </c>
      <c r="S23" s="520">
        <f t="shared" si="0"/>
        <v>1</v>
      </c>
      <c r="T23" s="113"/>
      <c r="U23" s="37">
        <v>0.1</v>
      </c>
      <c r="V23" s="26">
        <v>0.25</v>
      </c>
      <c r="W23" s="26">
        <v>0.25</v>
      </c>
      <c r="X23" s="24">
        <v>0.4</v>
      </c>
      <c r="Y23" s="176">
        <f t="shared" si="1"/>
        <v>1</v>
      </c>
      <c r="Z23" s="348" t="s">
        <v>611</v>
      </c>
      <c r="AA23" s="348"/>
      <c r="AB23" s="348"/>
      <c r="AI23" s="515">
        <v>4</v>
      </c>
    </row>
    <row r="24" spans="1:35" s="527" customFormat="1" ht="13.5" thickBot="1" x14ac:dyDescent="0.25">
      <c r="A24" s="521" t="s">
        <v>162</v>
      </c>
      <c r="B24" s="522"/>
      <c r="C24" s="522"/>
      <c r="D24" s="522"/>
      <c r="E24" s="522"/>
      <c r="F24" s="522"/>
      <c r="G24" s="522"/>
      <c r="H24" s="522"/>
      <c r="I24" s="522"/>
      <c r="J24" s="522"/>
      <c r="K24" s="522"/>
      <c r="L24" s="522"/>
      <c r="M24" s="522"/>
      <c r="N24" s="522"/>
      <c r="O24" s="522"/>
      <c r="P24" s="522"/>
      <c r="Q24" s="522"/>
      <c r="R24" s="523"/>
      <c r="S24" s="524" t="s">
        <v>163</v>
      </c>
      <c r="T24" s="525"/>
      <c r="U24" s="525"/>
      <c r="V24" s="525"/>
      <c r="W24" s="525"/>
      <c r="X24" s="525"/>
      <c r="Y24" s="525"/>
      <c r="Z24" s="525"/>
      <c r="AA24" s="525"/>
      <c r="AB24" s="526"/>
      <c r="AI24" s="515">
        <v>5</v>
      </c>
    </row>
    <row r="25" spans="1:35" x14ac:dyDescent="0.2">
      <c r="A25" s="186" t="s">
        <v>164</v>
      </c>
      <c r="B25" s="187"/>
      <c r="C25" s="187"/>
      <c r="D25" s="187"/>
      <c r="E25" s="188"/>
      <c r="F25" s="74" t="s">
        <v>165</v>
      </c>
      <c r="G25" s="453"/>
      <c r="H25" s="453"/>
      <c r="I25" s="453"/>
      <c r="J25" s="453"/>
      <c r="K25" s="453"/>
      <c r="L25" s="74" t="s">
        <v>165</v>
      </c>
      <c r="M25" s="453"/>
      <c r="N25" s="453"/>
      <c r="O25" s="453"/>
      <c r="P25" s="453"/>
      <c r="Q25" s="453"/>
      <c r="R25" s="484"/>
      <c r="S25" s="75" t="s">
        <v>165</v>
      </c>
      <c r="T25" s="484"/>
      <c r="U25" s="485"/>
      <c r="V25" s="485"/>
      <c r="W25" s="485"/>
      <c r="X25" s="485"/>
      <c r="Y25" s="486"/>
      <c r="Z25" s="75" t="s">
        <v>165</v>
      </c>
      <c r="AA25" s="197"/>
      <c r="AB25" s="199"/>
      <c r="AI25" s="515">
        <v>1</v>
      </c>
    </row>
    <row r="26" spans="1:35" x14ac:dyDescent="0.2">
      <c r="A26" s="71" t="s">
        <v>166</v>
      </c>
      <c r="B26" s="196"/>
      <c r="C26" s="196"/>
      <c r="D26" s="196"/>
      <c r="E26" s="197"/>
      <c r="F26" s="74" t="s">
        <v>168</v>
      </c>
      <c r="G26" s="453"/>
      <c r="H26" s="453"/>
      <c r="I26" s="453"/>
      <c r="J26" s="453"/>
      <c r="K26" s="453"/>
      <c r="L26" s="74" t="s">
        <v>170</v>
      </c>
      <c r="M26" s="453"/>
      <c r="N26" s="453"/>
      <c r="O26" s="453"/>
      <c r="P26" s="453"/>
      <c r="Q26" s="453"/>
      <c r="R26" s="484"/>
      <c r="S26" s="75" t="s">
        <v>168</v>
      </c>
      <c r="T26" s="484"/>
      <c r="U26" s="485"/>
      <c r="V26" s="485"/>
      <c r="W26" s="485"/>
      <c r="X26" s="485"/>
      <c r="Y26" s="486"/>
      <c r="Z26" s="75" t="s">
        <v>170</v>
      </c>
      <c r="AA26" s="197"/>
      <c r="AB26" s="199"/>
      <c r="AI26" s="515">
        <v>6</v>
      </c>
    </row>
    <row r="27" spans="1:35" ht="13.5" thickBot="1" x14ac:dyDescent="0.25">
      <c r="A27" s="76" t="s">
        <v>173</v>
      </c>
      <c r="B27" s="205"/>
      <c r="C27" s="205"/>
      <c r="D27" s="205"/>
      <c r="E27" s="206"/>
      <c r="F27" s="78" t="s">
        <v>173</v>
      </c>
      <c r="G27" s="460"/>
      <c r="H27" s="460"/>
      <c r="I27" s="460"/>
      <c r="J27" s="460"/>
      <c r="K27" s="460"/>
      <c r="L27" s="78" t="s">
        <v>173</v>
      </c>
      <c r="M27" s="460"/>
      <c r="N27" s="460"/>
      <c r="O27" s="460"/>
      <c r="P27" s="460"/>
      <c r="Q27" s="460"/>
      <c r="R27" s="492"/>
      <c r="S27" s="79" t="s">
        <v>173</v>
      </c>
      <c r="T27" s="492"/>
      <c r="U27" s="494"/>
      <c r="V27" s="494"/>
      <c r="W27" s="494"/>
      <c r="X27" s="494"/>
      <c r="Y27" s="495"/>
      <c r="Z27" s="79" t="s">
        <v>173</v>
      </c>
      <c r="AA27" s="206"/>
      <c r="AB27" s="239"/>
      <c r="AI27" s="515">
        <v>1</v>
      </c>
    </row>
    <row r="28" spans="1:35" x14ac:dyDescent="0.2">
      <c r="AI28" s="515">
        <v>2</v>
      </c>
    </row>
    <row r="29" spans="1:35" x14ac:dyDescent="0.2">
      <c r="AI29" s="515">
        <v>1</v>
      </c>
    </row>
  </sheetData>
  <mergeCells count="57">
    <mergeCell ref="B26:E26"/>
    <mergeCell ref="G26:K26"/>
    <mergeCell ref="M26:R26"/>
    <mergeCell ref="T26:Y26"/>
    <mergeCell ref="AA26:AB26"/>
    <mergeCell ref="B27:E27"/>
    <mergeCell ref="G27:K27"/>
    <mergeCell ref="M27:R27"/>
    <mergeCell ref="T27:Y27"/>
    <mergeCell ref="AA27:AB27"/>
    <mergeCell ref="A24:R24"/>
    <mergeCell ref="S24:AB24"/>
    <mergeCell ref="B25:E25"/>
    <mergeCell ref="G25:K25"/>
    <mergeCell ref="M25:R25"/>
    <mergeCell ref="T25:Y25"/>
    <mergeCell ref="AA25:AB25"/>
    <mergeCell ref="T16:T23"/>
    <mergeCell ref="U16:Y16"/>
    <mergeCell ref="Z16:Z17"/>
    <mergeCell ref="AA16:AA17"/>
    <mergeCell ref="AB16:AB17"/>
    <mergeCell ref="A18:A23"/>
    <mergeCell ref="B18:B21"/>
    <mergeCell ref="C18:C20"/>
    <mergeCell ref="D18:D20"/>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A89A-D7FF-46E5-9AB0-F5D241AD1255}">
  <sheetPr codeName="Hoja7"/>
  <dimension ref="A1:AB26"/>
  <sheetViews>
    <sheetView topLeftCell="A4" workbookViewId="0">
      <selection activeCell="D12" sqref="D12:AB12"/>
    </sheetView>
  </sheetViews>
  <sheetFormatPr baseColWidth="10" defaultRowHeight="15" x14ac:dyDescent="0.25"/>
  <cols>
    <col min="1" max="1" width="17.85546875" style="2" customWidth="1"/>
    <col min="2" max="2" width="18.85546875" style="2" customWidth="1"/>
    <col min="3" max="3" width="5.42578125" style="2" customWidth="1"/>
    <col min="4" max="4" width="25.85546875" style="2" customWidth="1"/>
    <col min="5" max="5" width="15.5703125" style="2" customWidth="1"/>
    <col min="6" max="6" width="17.28515625" style="2" customWidth="1"/>
    <col min="7" max="7" width="28.5703125" style="2" customWidth="1"/>
    <col min="8" max="8" width="16.140625" style="2" customWidth="1"/>
    <col min="9" max="9" width="10.85546875" style="2" customWidth="1"/>
    <col min="10" max="10" width="18.85546875" style="2" customWidth="1"/>
    <col min="11" max="14" width="5.85546875" style="2" customWidth="1"/>
    <col min="15" max="15" width="7.7109375" style="2" customWidth="1"/>
    <col min="16" max="16" width="1.42578125" style="67" customWidth="1"/>
    <col min="17" max="20" width="6.140625" style="2" customWidth="1"/>
    <col min="21" max="21" width="7.85546875" style="2" customWidth="1"/>
    <col min="22" max="22" width="46.42578125" style="2" customWidth="1"/>
    <col min="23" max="24" width="25.5703125" style="2" customWidth="1"/>
    <col min="25" max="256" width="11.42578125" style="2"/>
    <col min="257" max="257" width="17.85546875" style="2" customWidth="1"/>
    <col min="258" max="258" width="18.85546875" style="2" customWidth="1"/>
    <col min="259" max="259" width="5.42578125" style="2" customWidth="1"/>
    <col min="260" max="260" width="25.85546875" style="2" customWidth="1"/>
    <col min="261" max="261" width="15.5703125" style="2" customWidth="1"/>
    <col min="262" max="262" width="17.28515625" style="2" customWidth="1"/>
    <col min="263" max="263" width="28.5703125" style="2" customWidth="1"/>
    <col min="264" max="264" width="16.140625" style="2" customWidth="1"/>
    <col min="265" max="265" width="10.85546875" style="2" customWidth="1"/>
    <col min="266" max="266" width="18.85546875" style="2" customWidth="1"/>
    <col min="267" max="270" width="5.85546875" style="2" customWidth="1"/>
    <col min="271" max="271" width="7.7109375" style="2" customWidth="1"/>
    <col min="272" max="272" width="1.42578125" style="2" customWidth="1"/>
    <col min="273" max="276" width="6.140625" style="2" customWidth="1"/>
    <col min="277" max="277" width="7.85546875" style="2" customWidth="1"/>
    <col min="278" max="278" width="46.42578125" style="2" customWidth="1"/>
    <col min="279" max="280" width="25.5703125" style="2" customWidth="1"/>
    <col min="281" max="512" width="11.42578125" style="2"/>
    <col min="513" max="513" width="17.85546875" style="2" customWidth="1"/>
    <col min="514" max="514" width="18.85546875" style="2" customWidth="1"/>
    <col min="515" max="515" width="5.42578125" style="2" customWidth="1"/>
    <col min="516" max="516" width="25.85546875" style="2" customWidth="1"/>
    <col min="517" max="517" width="15.5703125" style="2" customWidth="1"/>
    <col min="518" max="518" width="17.28515625" style="2" customWidth="1"/>
    <col min="519" max="519" width="28.5703125" style="2" customWidth="1"/>
    <col min="520" max="520" width="16.140625" style="2" customWidth="1"/>
    <col min="521" max="521" width="10.85546875" style="2" customWidth="1"/>
    <col min="522" max="522" width="18.85546875" style="2" customWidth="1"/>
    <col min="523" max="526" width="5.85546875" style="2" customWidth="1"/>
    <col min="527" max="527" width="7.7109375" style="2" customWidth="1"/>
    <col min="528" max="528" width="1.42578125" style="2" customWidth="1"/>
    <col min="529" max="532" width="6.140625" style="2" customWidth="1"/>
    <col min="533" max="533" width="7.85546875" style="2" customWidth="1"/>
    <col min="534" max="534" width="46.42578125" style="2" customWidth="1"/>
    <col min="535" max="536" width="25.5703125" style="2" customWidth="1"/>
    <col min="537" max="768" width="11.42578125" style="2"/>
    <col min="769" max="769" width="17.85546875" style="2" customWidth="1"/>
    <col min="770" max="770" width="18.85546875" style="2" customWidth="1"/>
    <col min="771" max="771" width="5.42578125" style="2" customWidth="1"/>
    <col min="772" max="772" width="25.85546875" style="2" customWidth="1"/>
    <col min="773" max="773" width="15.5703125" style="2" customWidth="1"/>
    <col min="774" max="774" width="17.28515625" style="2" customWidth="1"/>
    <col min="775" max="775" width="28.5703125" style="2" customWidth="1"/>
    <col min="776" max="776" width="16.140625" style="2" customWidth="1"/>
    <col min="777" max="777" width="10.85546875" style="2" customWidth="1"/>
    <col min="778" max="778" width="18.85546875" style="2" customWidth="1"/>
    <col min="779" max="782" width="5.85546875" style="2" customWidth="1"/>
    <col min="783" max="783" width="7.7109375" style="2" customWidth="1"/>
    <col min="784" max="784" width="1.42578125" style="2" customWidth="1"/>
    <col min="785" max="788" width="6.140625" style="2" customWidth="1"/>
    <col min="789" max="789" width="7.85546875" style="2" customWidth="1"/>
    <col min="790" max="790" width="46.42578125" style="2" customWidth="1"/>
    <col min="791" max="792" width="25.5703125" style="2" customWidth="1"/>
    <col min="793" max="1024" width="11.42578125" style="2"/>
    <col min="1025" max="1025" width="17.85546875" style="2" customWidth="1"/>
    <col min="1026" max="1026" width="18.85546875" style="2" customWidth="1"/>
    <col min="1027" max="1027" width="5.42578125" style="2" customWidth="1"/>
    <col min="1028" max="1028" width="25.85546875" style="2" customWidth="1"/>
    <col min="1029" max="1029" width="15.5703125" style="2" customWidth="1"/>
    <col min="1030" max="1030" width="17.28515625" style="2" customWidth="1"/>
    <col min="1031" max="1031" width="28.5703125" style="2" customWidth="1"/>
    <col min="1032" max="1032" width="16.140625" style="2" customWidth="1"/>
    <col min="1033" max="1033" width="10.85546875" style="2" customWidth="1"/>
    <col min="1034" max="1034" width="18.85546875" style="2" customWidth="1"/>
    <col min="1035" max="1038" width="5.85546875" style="2" customWidth="1"/>
    <col min="1039" max="1039" width="7.7109375" style="2" customWidth="1"/>
    <col min="1040" max="1040" width="1.42578125" style="2" customWidth="1"/>
    <col min="1041" max="1044" width="6.140625" style="2" customWidth="1"/>
    <col min="1045" max="1045" width="7.85546875" style="2" customWidth="1"/>
    <col min="1046" max="1046" width="46.42578125" style="2" customWidth="1"/>
    <col min="1047" max="1048" width="25.5703125" style="2" customWidth="1"/>
    <col min="1049" max="1280" width="11.42578125" style="2"/>
    <col min="1281" max="1281" width="17.85546875" style="2" customWidth="1"/>
    <col min="1282" max="1282" width="18.85546875" style="2" customWidth="1"/>
    <col min="1283" max="1283" width="5.42578125" style="2" customWidth="1"/>
    <col min="1284" max="1284" width="25.85546875" style="2" customWidth="1"/>
    <col min="1285" max="1285" width="15.5703125" style="2" customWidth="1"/>
    <col min="1286" max="1286" width="17.28515625" style="2" customWidth="1"/>
    <col min="1287" max="1287" width="28.5703125" style="2" customWidth="1"/>
    <col min="1288" max="1288" width="16.140625" style="2" customWidth="1"/>
    <col min="1289" max="1289" width="10.85546875" style="2" customWidth="1"/>
    <col min="1290" max="1290" width="18.85546875" style="2" customWidth="1"/>
    <col min="1291" max="1294" width="5.85546875" style="2" customWidth="1"/>
    <col min="1295" max="1295" width="7.7109375" style="2" customWidth="1"/>
    <col min="1296" max="1296" width="1.42578125" style="2" customWidth="1"/>
    <col min="1297" max="1300" width="6.140625" style="2" customWidth="1"/>
    <col min="1301" max="1301" width="7.85546875" style="2" customWidth="1"/>
    <col min="1302" max="1302" width="46.42578125" style="2" customWidth="1"/>
    <col min="1303" max="1304" width="25.5703125" style="2" customWidth="1"/>
    <col min="1305" max="1536" width="11.42578125" style="2"/>
    <col min="1537" max="1537" width="17.85546875" style="2" customWidth="1"/>
    <col min="1538" max="1538" width="18.85546875" style="2" customWidth="1"/>
    <col min="1539" max="1539" width="5.42578125" style="2" customWidth="1"/>
    <col min="1540" max="1540" width="25.85546875" style="2" customWidth="1"/>
    <col min="1541" max="1541" width="15.5703125" style="2" customWidth="1"/>
    <col min="1542" max="1542" width="17.28515625" style="2" customWidth="1"/>
    <col min="1543" max="1543" width="28.5703125" style="2" customWidth="1"/>
    <col min="1544" max="1544" width="16.140625" style="2" customWidth="1"/>
    <col min="1545" max="1545" width="10.85546875" style="2" customWidth="1"/>
    <col min="1546" max="1546" width="18.85546875" style="2" customWidth="1"/>
    <col min="1547" max="1550" width="5.85546875" style="2" customWidth="1"/>
    <col min="1551" max="1551" width="7.7109375" style="2" customWidth="1"/>
    <col min="1552" max="1552" width="1.42578125" style="2" customWidth="1"/>
    <col min="1553" max="1556" width="6.140625" style="2" customWidth="1"/>
    <col min="1557" max="1557" width="7.85546875" style="2" customWidth="1"/>
    <col min="1558" max="1558" width="46.42578125" style="2" customWidth="1"/>
    <col min="1559" max="1560" width="25.5703125" style="2" customWidth="1"/>
    <col min="1561" max="1792" width="11.42578125" style="2"/>
    <col min="1793" max="1793" width="17.85546875" style="2" customWidth="1"/>
    <col min="1794" max="1794" width="18.85546875" style="2" customWidth="1"/>
    <col min="1795" max="1795" width="5.42578125" style="2" customWidth="1"/>
    <col min="1796" max="1796" width="25.85546875" style="2" customWidth="1"/>
    <col min="1797" max="1797" width="15.5703125" style="2" customWidth="1"/>
    <col min="1798" max="1798" width="17.28515625" style="2" customWidth="1"/>
    <col min="1799" max="1799" width="28.5703125" style="2" customWidth="1"/>
    <col min="1800" max="1800" width="16.140625" style="2" customWidth="1"/>
    <col min="1801" max="1801" width="10.85546875" style="2" customWidth="1"/>
    <col min="1802" max="1802" width="18.85546875" style="2" customWidth="1"/>
    <col min="1803" max="1806" width="5.85546875" style="2" customWidth="1"/>
    <col min="1807" max="1807" width="7.7109375" style="2" customWidth="1"/>
    <col min="1808" max="1808" width="1.42578125" style="2" customWidth="1"/>
    <col min="1809" max="1812" width="6.140625" style="2" customWidth="1"/>
    <col min="1813" max="1813" width="7.85546875" style="2" customWidth="1"/>
    <col min="1814" max="1814" width="46.42578125" style="2" customWidth="1"/>
    <col min="1815" max="1816" width="25.5703125" style="2" customWidth="1"/>
    <col min="1817" max="2048" width="11.42578125" style="2"/>
    <col min="2049" max="2049" width="17.85546875" style="2" customWidth="1"/>
    <col min="2050" max="2050" width="18.85546875" style="2" customWidth="1"/>
    <col min="2051" max="2051" width="5.42578125" style="2" customWidth="1"/>
    <col min="2052" max="2052" width="25.85546875" style="2" customWidth="1"/>
    <col min="2053" max="2053" width="15.5703125" style="2" customWidth="1"/>
    <col min="2054" max="2054" width="17.28515625" style="2" customWidth="1"/>
    <col min="2055" max="2055" width="28.5703125" style="2" customWidth="1"/>
    <col min="2056" max="2056" width="16.140625" style="2" customWidth="1"/>
    <col min="2057" max="2057" width="10.85546875" style="2" customWidth="1"/>
    <col min="2058" max="2058" width="18.85546875" style="2" customWidth="1"/>
    <col min="2059" max="2062" width="5.85546875" style="2" customWidth="1"/>
    <col min="2063" max="2063" width="7.7109375" style="2" customWidth="1"/>
    <col min="2064" max="2064" width="1.42578125" style="2" customWidth="1"/>
    <col min="2065" max="2068" width="6.140625" style="2" customWidth="1"/>
    <col min="2069" max="2069" width="7.85546875" style="2" customWidth="1"/>
    <col min="2070" max="2070" width="46.42578125" style="2" customWidth="1"/>
    <col min="2071" max="2072" width="25.5703125" style="2" customWidth="1"/>
    <col min="2073" max="2304" width="11.42578125" style="2"/>
    <col min="2305" max="2305" width="17.85546875" style="2" customWidth="1"/>
    <col min="2306" max="2306" width="18.85546875" style="2" customWidth="1"/>
    <col min="2307" max="2307" width="5.42578125" style="2" customWidth="1"/>
    <col min="2308" max="2308" width="25.85546875" style="2" customWidth="1"/>
    <col min="2309" max="2309" width="15.5703125" style="2" customWidth="1"/>
    <col min="2310" max="2310" width="17.28515625" style="2" customWidth="1"/>
    <col min="2311" max="2311" width="28.5703125" style="2" customWidth="1"/>
    <col min="2312" max="2312" width="16.140625" style="2" customWidth="1"/>
    <col min="2313" max="2313" width="10.85546875" style="2" customWidth="1"/>
    <col min="2314" max="2314" width="18.85546875" style="2" customWidth="1"/>
    <col min="2315" max="2318" width="5.85546875" style="2" customWidth="1"/>
    <col min="2319" max="2319" width="7.7109375" style="2" customWidth="1"/>
    <col min="2320" max="2320" width="1.42578125" style="2" customWidth="1"/>
    <col min="2321" max="2324" width="6.140625" style="2" customWidth="1"/>
    <col min="2325" max="2325" width="7.85546875" style="2" customWidth="1"/>
    <col min="2326" max="2326" width="46.42578125" style="2" customWidth="1"/>
    <col min="2327" max="2328" width="25.5703125" style="2" customWidth="1"/>
    <col min="2329" max="2560" width="11.42578125" style="2"/>
    <col min="2561" max="2561" width="17.85546875" style="2" customWidth="1"/>
    <col min="2562" max="2562" width="18.85546875" style="2" customWidth="1"/>
    <col min="2563" max="2563" width="5.42578125" style="2" customWidth="1"/>
    <col min="2564" max="2564" width="25.85546875" style="2" customWidth="1"/>
    <col min="2565" max="2565" width="15.5703125" style="2" customWidth="1"/>
    <col min="2566" max="2566" width="17.28515625" style="2" customWidth="1"/>
    <col min="2567" max="2567" width="28.5703125" style="2" customWidth="1"/>
    <col min="2568" max="2568" width="16.140625" style="2" customWidth="1"/>
    <col min="2569" max="2569" width="10.85546875" style="2" customWidth="1"/>
    <col min="2570" max="2570" width="18.85546875" style="2" customWidth="1"/>
    <col min="2571" max="2574" width="5.85546875" style="2" customWidth="1"/>
    <col min="2575" max="2575" width="7.7109375" style="2" customWidth="1"/>
    <col min="2576" max="2576" width="1.42578125" style="2" customWidth="1"/>
    <col min="2577" max="2580" width="6.140625" style="2" customWidth="1"/>
    <col min="2581" max="2581" width="7.85546875" style="2" customWidth="1"/>
    <col min="2582" max="2582" width="46.42578125" style="2" customWidth="1"/>
    <col min="2583" max="2584" width="25.5703125" style="2" customWidth="1"/>
    <col min="2585" max="2816" width="11.42578125" style="2"/>
    <col min="2817" max="2817" width="17.85546875" style="2" customWidth="1"/>
    <col min="2818" max="2818" width="18.85546875" style="2" customWidth="1"/>
    <col min="2819" max="2819" width="5.42578125" style="2" customWidth="1"/>
    <col min="2820" max="2820" width="25.85546875" style="2" customWidth="1"/>
    <col min="2821" max="2821" width="15.5703125" style="2" customWidth="1"/>
    <col min="2822" max="2822" width="17.28515625" style="2" customWidth="1"/>
    <col min="2823" max="2823" width="28.5703125" style="2" customWidth="1"/>
    <col min="2824" max="2824" width="16.140625" style="2" customWidth="1"/>
    <col min="2825" max="2825" width="10.85546875" style="2" customWidth="1"/>
    <col min="2826" max="2826" width="18.85546875" style="2" customWidth="1"/>
    <col min="2827" max="2830" width="5.85546875" style="2" customWidth="1"/>
    <col min="2831" max="2831" width="7.7109375" style="2" customWidth="1"/>
    <col min="2832" max="2832" width="1.42578125" style="2" customWidth="1"/>
    <col min="2833" max="2836" width="6.140625" style="2" customWidth="1"/>
    <col min="2837" max="2837" width="7.85546875" style="2" customWidth="1"/>
    <col min="2838" max="2838" width="46.42578125" style="2" customWidth="1"/>
    <col min="2839" max="2840" width="25.5703125" style="2" customWidth="1"/>
    <col min="2841" max="3072" width="11.42578125" style="2"/>
    <col min="3073" max="3073" width="17.85546875" style="2" customWidth="1"/>
    <col min="3074" max="3074" width="18.85546875" style="2" customWidth="1"/>
    <col min="3075" max="3075" width="5.42578125" style="2" customWidth="1"/>
    <col min="3076" max="3076" width="25.85546875" style="2" customWidth="1"/>
    <col min="3077" max="3077" width="15.5703125" style="2" customWidth="1"/>
    <col min="3078" max="3078" width="17.28515625" style="2" customWidth="1"/>
    <col min="3079" max="3079" width="28.5703125" style="2" customWidth="1"/>
    <col min="3080" max="3080" width="16.140625" style="2" customWidth="1"/>
    <col min="3081" max="3081" width="10.85546875" style="2" customWidth="1"/>
    <col min="3082" max="3082" width="18.85546875" style="2" customWidth="1"/>
    <col min="3083" max="3086" width="5.85546875" style="2" customWidth="1"/>
    <col min="3087" max="3087" width="7.7109375" style="2" customWidth="1"/>
    <col min="3088" max="3088" width="1.42578125" style="2" customWidth="1"/>
    <col min="3089" max="3092" width="6.140625" style="2" customWidth="1"/>
    <col min="3093" max="3093" width="7.85546875" style="2" customWidth="1"/>
    <col min="3094" max="3094" width="46.42578125" style="2" customWidth="1"/>
    <col min="3095" max="3096" width="25.5703125" style="2" customWidth="1"/>
    <col min="3097" max="3328" width="11.42578125" style="2"/>
    <col min="3329" max="3329" width="17.85546875" style="2" customWidth="1"/>
    <col min="3330" max="3330" width="18.85546875" style="2" customWidth="1"/>
    <col min="3331" max="3331" width="5.42578125" style="2" customWidth="1"/>
    <col min="3332" max="3332" width="25.85546875" style="2" customWidth="1"/>
    <col min="3333" max="3333" width="15.5703125" style="2" customWidth="1"/>
    <col min="3334" max="3334" width="17.28515625" style="2" customWidth="1"/>
    <col min="3335" max="3335" width="28.5703125" style="2" customWidth="1"/>
    <col min="3336" max="3336" width="16.140625" style="2" customWidth="1"/>
    <col min="3337" max="3337" width="10.85546875" style="2" customWidth="1"/>
    <col min="3338" max="3338" width="18.85546875" style="2" customWidth="1"/>
    <col min="3339" max="3342" width="5.85546875" style="2" customWidth="1"/>
    <col min="3343" max="3343" width="7.7109375" style="2" customWidth="1"/>
    <col min="3344" max="3344" width="1.42578125" style="2" customWidth="1"/>
    <col min="3345" max="3348" width="6.140625" style="2" customWidth="1"/>
    <col min="3349" max="3349" width="7.85546875" style="2" customWidth="1"/>
    <col min="3350" max="3350" width="46.42578125" style="2" customWidth="1"/>
    <col min="3351" max="3352" width="25.5703125" style="2" customWidth="1"/>
    <col min="3353" max="3584" width="11.42578125" style="2"/>
    <col min="3585" max="3585" width="17.85546875" style="2" customWidth="1"/>
    <col min="3586" max="3586" width="18.85546875" style="2" customWidth="1"/>
    <col min="3587" max="3587" width="5.42578125" style="2" customWidth="1"/>
    <col min="3588" max="3588" width="25.85546875" style="2" customWidth="1"/>
    <col min="3589" max="3589" width="15.5703125" style="2" customWidth="1"/>
    <col min="3590" max="3590" width="17.28515625" style="2" customWidth="1"/>
    <col min="3591" max="3591" width="28.5703125" style="2" customWidth="1"/>
    <col min="3592" max="3592" width="16.140625" style="2" customWidth="1"/>
    <col min="3593" max="3593" width="10.85546875" style="2" customWidth="1"/>
    <col min="3594" max="3594" width="18.85546875" style="2" customWidth="1"/>
    <col min="3595" max="3598" width="5.85546875" style="2" customWidth="1"/>
    <col min="3599" max="3599" width="7.7109375" style="2" customWidth="1"/>
    <col min="3600" max="3600" width="1.42578125" style="2" customWidth="1"/>
    <col min="3601" max="3604" width="6.140625" style="2" customWidth="1"/>
    <col min="3605" max="3605" width="7.85546875" style="2" customWidth="1"/>
    <col min="3606" max="3606" width="46.42578125" style="2" customWidth="1"/>
    <col min="3607" max="3608" width="25.5703125" style="2" customWidth="1"/>
    <col min="3609" max="3840" width="11.42578125" style="2"/>
    <col min="3841" max="3841" width="17.85546875" style="2" customWidth="1"/>
    <col min="3842" max="3842" width="18.85546875" style="2" customWidth="1"/>
    <col min="3843" max="3843" width="5.42578125" style="2" customWidth="1"/>
    <col min="3844" max="3844" width="25.85546875" style="2" customWidth="1"/>
    <col min="3845" max="3845" width="15.5703125" style="2" customWidth="1"/>
    <col min="3846" max="3846" width="17.28515625" style="2" customWidth="1"/>
    <col min="3847" max="3847" width="28.5703125" style="2" customWidth="1"/>
    <col min="3848" max="3848" width="16.140625" style="2" customWidth="1"/>
    <col min="3849" max="3849" width="10.85546875" style="2" customWidth="1"/>
    <col min="3850" max="3850" width="18.85546875" style="2" customWidth="1"/>
    <col min="3851" max="3854" width="5.85546875" style="2" customWidth="1"/>
    <col min="3855" max="3855" width="7.7109375" style="2" customWidth="1"/>
    <col min="3856" max="3856" width="1.42578125" style="2" customWidth="1"/>
    <col min="3857" max="3860" width="6.140625" style="2" customWidth="1"/>
    <col min="3861" max="3861" width="7.85546875" style="2" customWidth="1"/>
    <col min="3862" max="3862" width="46.42578125" style="2" customWidth="1"/>
    <col min="3863" max="3864" width="25.5703125" style="2" customWidth="1"/>
    <col min="3865" max="4096" width="11.42578125" style="2"/>
    <col min="4097" max="4097" width="17.85546875" style="2" customWidth="1"/>
    <col min="4098" max="4098" width="18.85546875" style="2" customWidth="1"/>
    <col min="4099" max="4099" width="5.42578125" style="2" customWidth="1"/>
    <col min="4100" max="4100" width="25.85546875" style="2" customWidth="1"/>
    <col min="4101" max="4101" width="15.5703125" style="2" customWidth="1"/>
    <col min="4102" max="4102" width="17.28515625" style="2" customWidth="1"/>
    <col min="4103" max="4103" width="28.5703125" style="2" customWidth="1"/>
    <col min="4104" max="4104" width="16.140625" style="2" customWidth="1"/>
    <col min="4105" max="4105" width="10.85546875" style="2" customWidth="1"/>
    <col min="4106" max="4106" width="18.85546875" style="2" customWidth="1"/>
    <col min="4107" max="4110" width="5.85546875" style="2" customWidth="1"/>
    <col min="4111" max="4111" width="7.7109375" style="2" customWidth="1"/>
    <col min="4112" max="4112" width="1.42578125" style="2" customWidth="1"/>
    <col min="4113" max="4116" width="6.140625" style="2" customWidth="1"/>
    <col min="4117" max="4117" width="7.85546875" style="2" customWidth="1"/>
    <col min="4118" max="4118" width="46.42578125" style="2" customWidth="1"/>
    <col min="4119" max="4120" width="25.5703125" style="2" customWidth="1"/>
    <col min="4121" max="4352" width="11.42578125" style="2"/>
    <col min="4353" max="4353" width="17.85546875" style="2" customWidth="1"/>
    <col min="4354" max="4354" width="18.85546875" style="2" customWidth="1"/>
    <col min="4355" max="4355" width="5.42578125" style="2" customWidth="1"/>
    <col min="4356" max="4356" width="25.85546875" style="2" customWidth="1"/>
    <col min="4357" max="4357" width="15.5703125" style="2" customWidth="1"/>
    <col min="4358" max="4358" width="17.28515625" style="2" customWidth="1"/>
    <col min="4359" max="4359" width="28.5703125" style="2" customWidth="1"/>
    <col min="4360" max="4360" width="16.140625" style="2" customWidth="1"/>
    <col min="4361" max="4361" width="10.85546875" style="2" customWidth="1"/>
    <col min="4362" max="4362" width="18.85546875" style="2" customWidth="1"/>
    <col min="4363" max="4366" width="5.85546875" style="2" customWidth="1"/>
    <col min="4367" max="4367" width="7.7109375" style="2" customWidth="1"/>
    <col min="4368" max="4368" width="1.42578125" style="2" customWidth="1"/>
    <col min="4369" max="4372" width="6.140625" style="2" customWidth="1"/>
    <col min="4373" max="4373" width="7.85546875" style="2" customWidth="1"/>
    <col min="4374" max="4374" width="46.42578125" style="2" customWidth="1"/>
    <col min="4375" max="4376" width="25.5703125" style="2" customWidth="1"/>
    <col min="4377" max="4608" width="11.42578125" style="2"/>
    <col min="4609" max="4609" width="17.85546875" style="2" customWidth="1"/>
    <col min="4610" max="4610" width="18.85546875" style="2" customWidth="1"/>
    <col min="4611" max="4611" width="5.42578125" style="2" customWidth="1"/>
    <col min="4612" max="4612" width="25.85546875" style="2" customWidth="1"/>
    <col min="4613" max="4613" width="15.5703125" style="2" customWidth="1"/>
    <col min="4614" max="4614" width="17.28515625" style="2" customWidth="1"/>
    <col min="4615" max="4615" width="28.5703125" style="2" customWidth="1"/>
    <col min="4616" max="4616" width="16.140625" style="2" customWidth="1"/>
    <col min="4617" max="4617" width="10.85546875" style="2" customWidth="1"/>
    <col min="4618" max="4618" width="18.85546875" style="2" customWidth="1"/>
    <col min="4619" max="4622" width="5.85546875" style="2" customWidth="1"/>
    <col min="4623" max="4623" width="7.7109375" style="2" customWidth="1"/>
    <col min="4624" max="4624" width="1.42578125" style="2" customWidth="1"/>
    <col min="4625" max="4628" width="6.140625" style="2" customWidth="1"/>
    <col min="4629" max="4629" width="7.85546875" style="2" customWidth="1"/>
    <col min="4630" max="4630" width="46.42578125" style="2" customWidth="1"/>
    <col min="4631" max="4632" width="25.5703125" style="2" customWidth="1"/>
    <col min="4633" max="4864" width="11.42578125" style="2"/>
    <col min="4865" max="4865" width="17.85546875" style="2" customWidth="1"/>
    <col min="4866" max="4866" width="18.85546875" style="2" customWidth="1"/>
    <col min="4867" max="4867" width="5.42578125" style="2" customWidth="1"/>
    <col min="4868" max="4868" width="25.85546875" style="2" customWidth="1"/>
    <col min="4869" max="4869" width="15.5703125" style="2" customWidth="1"/>
    <col min="4870" max="4870" width="17.28515625" style="2" customWidth="1"/>
    <col min="4871" max="4871" width="28.5703125" style="2" customWidth="1"/>
    <col min="4872" max="4872" width="16.140625" style="2" customWidth="1"/>
    <col min="4873" max="4873" width="10.85546875" style="2" customWidth="1"/>
    <col min="4874" max="4874" width="18.85546875" style="2" customWidth="1"/>
    <col min="4875" max="4878" width="5.85546875" style="2" customWidth="1"/>
    <col min="4879" max="4879" width="7.7109375" style="2" customWidth="1"/>
    <col min="4880" max="4880" width="1.42578125" style="2" customWidth="1"/>
    <col min="4881" max="4884" width="6.140625" style="2" customWidth="1"/>
    <col min="4885" max="4885" width="7.85546875" style="2" customWidth="1"/>
    <col min="4886" max="4886" width="46.42578125" style="2" customWidth="1"/>
    <col min="4887" max="4888" width="25.5703125" style="2" customWidth="1"/>
    <col min="4889" max="5120" width="11.42578125" style="2"/>
    <col min="5121" max="5121" width="17.85546875" style="2" customWidth="1"/>
    <col min="5122" max="5122" width="18.85546875" style="2" customWidth="1"/>
    <col min="5123" max="5123" width="5.42578125" style="2" customWidth="1"/>
    <col min="5124" max="5124" width="25.85546875" style="2" customWidth="1"/>
    <col min="5125" max="5125" width="15.5703125" style="2" customWidth="1"/>
    <col min="5126" max="5126" width="17.28515625" style="2" customWidth="1"/>
    <col min="5127" max="5127" width="28.5703125" style="2" customWidth="1"/>
    <col min="5128" max="5128" width="16.140625" style="2" customWidth="1"/>
    <col min="5129" max="5129" width="10.85546875" style="2" customWidth="1"/>
    <col min="5130" max="5130" width="18.85546875" style="2" customWidth="1"/>
    <col min="5131" max="5134" width="5.85546875" style="2" customWidth="1"/>
    <col min="5135" max="5135" width="7.7109375" style="2" customWidth="1"/>
    <col min="5136" max="5136" width="1.42578125" style="2" customWidth="1"/>
    <col min="5137" max="5140" width="6.140625" style="2" customWidth="1"/>
    <col min="5141" max="5141" width="7.85546875" style="2" customWidth="1"/>
    <col min="5142" max="5142" width="46.42578125" style="2" customWidth="1"/>
    <col min="5143" max="5144" width="25.5703125" style="2" customWidth="1"/>
    <col min="5145" max="5376" width="11.42578125" style="2"/>
    <col min="5377" max="5377" width="17.85546875" style="2" customWidth="1"/>
    <col min="5378" max="5378" width="18.85546875" style="2" customWidth="1"/>
    <col min="5379" max="5379" width="5.42578125" style="2" customWidth="1"/>
    <col min="5380" max="5380" width="25.85546875" style="2" customWidth="1"/>
    <col min="5381" max="5381" width="15.5703125" style="2" customWidth="1"/>
    <col min="5382" max="5382" width="17.28515625" style="2" customWidth="1"/>
    <col min="5383" max="5383" width="28.5703125" style="2" customWidth="1"/>
    <col min="5384" max="5384" width="16.140625" style="2" customWidth="1"/>
    <col min="5385" max="5385" width="10.85546875" style="2" customWidth="1"/>
    <col min="5386" max="5386" width="18.85546875" style="2" customWidth="1"/>
    <col min="5387" max="5390" width="5.85546875" style="2" customWidth="1"/>
    <col min="5391" max="5391" width="7.7109375" style="2" customWidth="1"/>
    <col min="5392" max="5392" width="1.42578125" style="2" customWidth="1"/>
    <col min="5393" max="5396" width="6.140625" style="2" customWidth="1"/>
    <col min="5397" max="5397" width="7.85546875" style="2" customWidth="1"/>
    <col min="5398" max="5398" width="46.42578125" style="2" customWidth="1"/>
    <col min="5399" max="5400" width="25.5703125" style="2" customWidth="1"/>
    <col min="5401" max="5632" width="11.42578125" style="2"/>
    <col min="5633" max="5633" width="17.85546875" style="2" customWidth="1"/>
    <col min="5634" max="5634" width="18.85546875" style="2" customWidth="1"/>
    <col min="5635" max="5635" width="5.42578125" style="2" customWidth="1"/>
    <col min="5636" max="5636" width="25.85546875" style="2" customWidth="1"/>
    <col min="5637" max="5637" width="15.5703125" style="2" customWidth="1"/>
    <col min="5638" max="5638" width="17.28515625" style="2" customWidth="1"/>
    <col min="5639" max="5639" width="28.5703125" style="2" customWidth="1"/>
    <col min="5640" max="5640" width="16.140625" style="2" customWidth="1"/>
    <col min="5641" max="5641" width="10.85546875" style="2" customWidth="1"/>
    <col min="5642" max="5642" width="18.85546875" style="2" customWidth="1"/>
    <col min="5643" max="5646" width="5.85546875" style="2" customWidth="1"/>
    <col min="5647" max="5647" width="7.7109375" style="2" customWidth="1"/>
    <col min="5648" max="5648" width="1.42578125" style="2" customWidth="1"/>
    <col min="5649" max="5652" width="6.140625" style="2" customWidth="1"/>
    <col min="5653" max="5653" width="7.85546875" style="2" customWidth="1"/>
    <col min="5654" max="5654" width="46.42578125" style="2" customWidth="1"/>
    <col min="5655" max="5656" width="25.5703125" style="2" customWidth="1"/>
    <col min="5657" max="5888" width="11.42578125" style="2"/>
    <col min="5889" max="5889" width="17.85546875" style="2" customWidth="1"/>
    <col min="5890" max="5890" width="18.85546875" style="2" customWidth="1"/>
    <col min="5891" max="5891" width="5.42578125" style="2" customWidth="1"/>
    <col min="5892" max="5892" width="25.85546875" style="2" customWidth="1"/>
    <col min="5893" max="5893" width="15.5703125" style="2" customWidth="1"/>
    <col min="5894" max="5894" width="17.28515625" style="2" customWidth="1"/>
    <col min="5895" max="5895" width="28.5703125" style="2" customWidth="1"/>
    <col min="5896" max="5896" width="16.140625" style="2" customWidth="1"/>
    <col min="5897" max="5897" width="10.85546875" style="2" customWidth="1"/>
    <col min="5898" max="5898" width="18.85546875" style="2" customWidth="1"/>
    <col min="5899" max="5902" width="5.85546875" style="2" customWidth="1"/>
    <col min="5903" max="5903" width="7.7109375" style="2" customWidth="1"/>
    <col min="5904" max="5904" width="1.42578125" style="2" customWidth="1"/>
    <col min="5905" max="5908" width="6.140625" style="2" customWidth="1"/>
    <col min="5909" max="5909" width="7.85546875" style="2" customWidth="1"/>
    <col min="5910" max="5910" width="46.42578125" style="2" customWidth="1"/>
    <col min="5911" max="5912" width="25.5703125" style="2" customWidth="1"/>
    <col min="5913" max="6144" width="11.42578125" style="2"/>
    <col min="6145" max="6145" width="17.85546875" style="2" customWidth="1"/>
    <col min="6146" max="6146" width="18.85546875" style="2" customWidth="1"/>
    <col min="6147" max="6147" width="5.42578125" style="2" customWidth="1"/>
    <col min="6148" max="6148" width="25.85546875" style="2" customWidth="1"/>
    <col min="6149" max="6149" width="15.5703125" style="2" customWidth="1"/>
    <col min="6150" max="6150" width="17.28515625" style="2" customWidth="1"/>
    <col min="6151" max="6151" width="28.5703125" style="2" customWidth="1"/>
    <col min="6152" max="6152" width="16.140625" style="2" customWidth="1"/>
    <col min="6153" max="6153" width="10.85546875" style="2" customWidth="1"/>
    <col min="6154" max="6154" width="18.85546875" style="2" customWidth="1"/>
    <col min="6155" max="6158" width="5.85546875" style="2" customWidth="1"/>
    <col min="6159" max="6159" width="7.7109375" style="2" customWidth="1"/>
    <col min="6160" max="6160" width="1.42578125" style="2" customWidth="1"/>
    <col min="6161" max="6164" width="6.140625" style="2" customWidth="1"/>
    <col min="6165" max="6165" width="7.85546875" style="2" customWidth="1"/>
    <col min="6166" max="6166" width="46.42578125" style="2" customWidth="1"/>
    <col min="6167" max="6168" width="25.5703125" style="2" customWidth="1"/>
    <col min="6169" max="6400" width="11.42578125" style="2"/>
    <col min="6401" max="6401" width="17.85546875" style="2" customWidth="1"/>
    <col min="6402" max="6402" width="18.85546875" style="2" customWidth="1"/>
    <col min="6403" max="6403" width="5.42578125" style="2" customWidth="1"/>
    <col min="6404" max="6404" width="25.85546875" style="2" customWidth="1"/>
    <col min="6405" max="6405" width="15.5703125" style="2" customWidth="1"/>
    <col min="6406" max="6406" width="17.28515625" style="2" customWidth="1"/>
    <col min="6407" max="6407" width="28.5703125" style="2" customWidth="1"/>
    <col min="6408" max="6408" width="16.140625" style="2" customWidth="1"/>
    <col min="6409" max="6409" width="10.85546875" style="2" customWidth="1"/>
    <col min="6410" max="6410" width="18.85546875" style="2" customWidth="1"/>
    <col min="6411" max="6414" width="5.85546875" style="2" customWidth="1"/>
    <col min="6415" max="6415" width="7.7109375" style="2" customWidth="1"/>
    <col min="6416" max="6416" width="1.42578125" style="2" customWidth="1"/>
    <col min="6417" max="6420" width="6.140625" style="2" customWidth="1"/>
    <col min="6421" max="6421" width="7.85546875" style="2" customWidth="1"/>
    <col min="6422" max="6422" width="46.42578125" style="2" customWidth="1"/>
    <col min="6423" max="6424" width="25.5703125" style="2" customWidth="1"/>
    <col min="6425" max="6656" width="11.42578125" style="2"/>
    <col min="6657" max="6657" width="17.85546875" style="2" customWidth="1"/>
    <col min="6658" max="6658" width="18.85546875" style="2" customWidth="1"/>
    <col min="6659" max="6659" width="5.42578125" style="2" customWidth="1"/>
    <col min="6660" max="6660" width="25.85546875" style="2" customWidth="1"/>
    <col min="6661" max="6661" width="15.5703125" style="2" customWidth="1"/>
    <col min="6662" max="6662" width="17.28515625" style="2" customWidth="1"/>
    <col min="6663" max="6663" width="28.5703125" style="2" customWidth="1"/>
    <col min="6664" max="6664" width="16.140625" style="2" customWidth="1"/>
    <col min="6665" max="6665" width="10.85546875" style="2" customWidth="1"/>
    <col min="6666" max="6666" width="18.85546875" style="2" customWidth="1"/>
    <col min="6667" max="6670" width="5.85546875" style="2" customWidth="1"/>
    <col min="6671" max="6671" width="7.7109375" style="2" customWidth="1"/>
    <col min="6672" max="6672" width="1.42578125" style="2" customWidth="1"/>
    <col min="6673" max="6676" width="6.140625" style="2" customWidth="1"/>
    <col min="6677" max="6677" width="7.85546875" style="2" customWidth="1"/>
    <col min="6678" max="6678" width="46.42578125" style="2" customWidth="1"/>
    <col min="6679" max="6680" width="25.5703125" style="2" customWidth="1"/>
    <col min="6681" max="6912" width="11.42578125" style="2"/>
    <col min="6913" max="6913" width="17.85546875" style="2" customWidth="1"/>
    <col min="6914" max="6914" width="18.85546875" style="2" customWidth="1"/>
    <col min="6915" max="6915" width="5.42578125" style="2" customWidth="1"/>
    <col min="6916" max="6916" width="25.85546875" style="2" customWidth="1"/>
    <col min="6917" max="6917" width="15.5703125" style="2" customWidth="1"/>
    <col min="6918" max="6918" width="17.28515625" style="2" customWidth="1"/>
    <col min="6919" max="6919" width="28.5703125" style="2" customWidth="1"/>
    <col min="6920" max="6920" width="16.140625" style="2" customWidth="1"/>
    <col min="6921" max="6921" width="10.85546875" style="2" customWidth="1"/>
    <col min="6922" max="6922" width="18.85546875" style="2" customWidth="1"/>
    <col min="6923" max="6926" width="5.85546875" style="2" customWidth="1"/>
    <col min="6927" max="6927" width="7.7109375" style="2" customWidth="1"/>
    <col min="6928" max="6928" width="1.42578125" style="2" customWidth="1"/>
    <col min="6929" max="6932" width="6.140625" style="2" customWidth="1"/>
    <col min="6933" max="6933" width="7.85546875" style="2" customWidth="1"/>
    <col min="6934" max="6934" width="46.42578125" style="2" customWidth="1"/>
    <col min="6935" max="6936" width="25.5703125" style="2" customWidth="1"/>
    <col min="6937" max="7168" width="11.42578125" style="2"/>
    <col min="7169" max="7169" width="17.85546875" style="2" customWidth="1"/>
    <col min="7170" max="7170" width="18.85546875" style="2" customWidth="1"/>
    <col min="7171" max="7171" width="5.42578125" style="2" customWidth="1"/>
    <col min="7172" max="7172" width="25.85546875" style="2" customWidth="1"/>
    <col min="7173" max="7173" width="15.5703125" style="2" customWidth="1"/>
    <col min="7174" max="7174" width="17.28515625" style="2" customWidth="1"/>
    <col min="7175" max="7175" width="28.5703125" style="2" customWidth="1"/>
    <col min="7176" max="7176" width="16.140625" style="2" customWidth="1"/>
    <col min="7177" max="7177" width="10.85546875" style="2" customWidth="1"/>
    <col min="7178" max="7178" width="18.85546875" style="2" customWidth="1"/>
    <col min="7179" max="7182" width="5.85546875" style="2" customWidth="1"/>
    <col min="7183" max="7183" width="7.7109375" style="2" customWidth="1"/>
    <col min="7184" max="7184" width="1.42578125" style="2" customWidth="1"/>
    <col min="7185" max="7188" width="6.140625" style="2" customWidth="1"/>
    <col min="7189" max="7189" width="7.85546875" style="2" customWidth="1"/>
    <col min="7190" max="7190" width="46.42578125" style="2" customWidth="1"/>
    <col min="7191" max="7192" width="25.5703125" style="2" customWidth="1"/>
    <col min="7193" max="7424" width="11.42578125" style="2"/>
    <col min="7425" max="7425" width="17.85546875" style="2" customWidth="1"/>
    <col min="7426" max="7426" width="18.85546875" style="2" customWidth="1"/>
    <col min="7427" max="7427" width="5.42578125" style="2" customWidth="1"/>
    <col min="7428" max="7428" width="25.85546875" style="2" customWidth="1"/>
    <col min="7429" max="7429" width="15.5703125" style="2" customWidth="1"/>
    <col min="7430" max="7430" width="17.28515625" style="2" customWidth="1"/>
    <col min="7431" max="7431" width="28.5703125" style="2" customWidth="1"/>
    <col min="7432" max="7432" width="16.140625" style="2" customWidth="1"/>
    <col min="7433" max="7433" width="10.85546875" style="2" customWidth="1"/>
    <col min="7434" max="7434" width="18.85546875" style="2" customWidth="1"/>
    <col min="7435" max="7438" width="5.85546875" style="2" customWidth="1"/>
    <col min="7439" max="7439" width="7.7109375" style="2" customWidth="1"/>
    <col min="7440" max="7440" width="1.42578125" style="2" customWidth="1"/>
    <col min="7441" max="7444" width="6.140625" style="2" customWidth="1"/>
    <col min="7445" max="7445" width="7.85546875" style="2" customWidth="1"/>
    <col min="7446" max="7446" width="46.42578125" style="2" customWidth="1"/>
    <col min="7447" max="7448" width="25.5703125" style="2" customWidth="1"/>
    <col min="7449" max="7680" width="11.42578125" style="2"/>
    <col min="7681" max="7681" width="17.85546875" style="2" customWidth="1"/>
    <col min="7682" max="7682" width="18.85546875" style="2" customWidth="1"/>
    <col min="7683" max="7683" width="5.42578125" style="2" customWidth="1"/>
    <col min="7684" max="7684" width="25.85546875" style="2" customWidth="1"/>
    <col min="7685" max="7685" width="15.5703125" style="2" customWidth="1"/>
    <col min="7686" max="7686" width="17.28515625" style="2" customWidth="1"/>
    <col min="7687" max="7687" width="28.5703125" style="2" customWidth="1"/>
    <col min="7688" max="7688" width="16.140625" style="2" customWidth="1"/>
    <col min="7689" max="7689" width="10.85546875" style="2" customWidth="1"/>
    <col min="7690" max="7690" width="18.85546875" style="2" customWidth="1"/>
    <col min="7691" max="7694" width="5.85546875" style="2" customWidth="1"/>
    <col min="7695" max="7695" width="7.7109375" style="2" customWidth="1"/>
    <col min="7696" max="7696" width="1.42578125" style="2" customWidth="1"/>
    <col min="7697" max="7700" width="6.140625" style="2" customWidth="1"/>
    <col min="7701" max="7701" width="7.85546875" style="2" customWidth="1"/>
    <col min="7702" max="7702" width="46.42578125" style="2" customWidth="1"/>
    <col min="7703" max="7704" width="25.5703125" style="2" customWidth="1"/>
    <col min="7705" max="7936" width="11.42578125" style="2"/>
    <col min="7937" max="7937" width="17.85546875" style="2" customWidth="1"/>
    <col min="7938" max="7938" width="18.85546875" style="2" customWidth="1"/>
    <col min="7939" max="7939" width="5.42578125" style="2" customWidth="1"/>
    <col min="7940" max="7940" width="25.85546875" style="2" customWidth="1"/>
    <col min="7941" max="7941" width="15.5703125" style="2" customWidth="1"/>
    <col min="7942" max="7942" width="17.28515625" style="2" customWidth="1"/>
    <col min="7943" max="7943" width="28.5703125" style="2" customWidth="1"/>
    <col min="7944" max="7944" width="16.140625" style="2" customWidth="1"/>
    <col min="7945" max="7945" width="10.85546875" style="2" customWidth="1"/>
    <col min="7946" max="7946" width="18.85546875" style="2" customWidth="1"/>
    <col min="7947" max="7950" width="5.85546875" style="2" customWidth="1"/>
    <col min="7951" max="7951" width="7.7109375" style="2" customWidth="1"/>
    <col min="7952" max="7952" width="1.42578125" style="2" customWidth="1"/>
    <col min="7953" max="7956" width="6.140625" style="2" customWidth="1"/>
    <col min="7957" max="7957" width="7.85546875" style="2" customWidth="1"/>
    <col min="7958" max="7958" width="46.42578125" style="2" customWidth="1"/>
    <col min="7959" max="7960" width="25.5703125" style="2" customWidth="1"/>
    <col min="7961" max="8192" width="11.42578125" style="2"/>
    <col min="8193" max="8193" width="17.85546875" style="2" customWidth="1"/>
    <col min="8194" max="8194" width="18.85546875" style="2" customWidth="1"/>
    <col min="8195" max="8195" width="5.42578125" style="2" customWidth="1"/>
    <col min="8196" max="8196" width="25.85546875" style="2" customWidth="1"/>
    <col min="8197" max="8197" width="15.5703125" style="2" customWidth="1"/>
    <col min="8198" max="8198" width="17.28515625" style="2" customWidth="1"/>
    <col min="8199" max="8199" width="28.5703125" style="2" customWidth="1"/>
    <col min="8200" max="8200" width="16.140625" style="2" customWidth="1"/>
    <col min="8201" max="8201" width="10.85546875" style="2" customWidth="1"/>
    <col min="8202" max="8202" width="18.85546875" style="2" customWidth="1"/>
    <col min="8203" max="8206" width="5.85546875" style="2" customWidth="1"/>
    <col min="8207" max="8207" width="7.7109375" style="2" customWidth="1"/>
    <col min="8208" max="8208" width="1.42578125" style="2" customWidth="1"/>
    <col min="8209" max="8212" width="6.140625" style="2" customWidth="1"/>
    <col min="8213" max="8213" width="7.85546875" style="2" customWidth="1"/>
    <col min="8214" max="8214" width="46.42578125" style="2" customWidth="1"/>
    <col min="8215" max="8216" width="25.5703125" style="2" customWidth="1"/>
    <col min="8217" max="8448" width="11.42578125" style="2"/>
    <col min="8449" max="8449" width="17.85546875" style="2" customWidth="1"/>
    <col min="8450" max="8450" width="18.85546875" style="2" customWidth="1"/>
    <col min="8451" max="8451" width="5.42578125" style="2" customWidth="1"/>
    <col min="8452" max="8452" width="25.85546875" style="2" customWidth="1"/>
    <col min="8453" max="8453" width="15.5703125" style="2" customWidth="1"/>
    <col min="8454" max="8454" width="17.28515625" style="2" customWidth="1"/>
    <col min="8455" max="8455" width="28.5703125" style="2" customWidth="1"/>
    <col min="8456" max="8456" width="16.140625" style="2" customWidth="1"/>
    <col min="8457" max="8457" width="10.85546875" style="2" customWidth="1"/>
    <col min="8458" max="8458" width="18.85546875" style="2" customWidth="1"/>
    <col min="8459" max="8462" width="5.85546875" style="2" customWidth="1"/>
    <col min="8463" max="8463" width="7.7109375" style="2" customWidth="1"/>
    <col min="8464" max="8464" width="1.42578125" style="2" customWidth="1"/>
    <col min="8465" max="8468" width="6.140625" style="2" customWidth="1"/>
    <col min="8469" max="8469" width="7.85546875" style="2" customWidth="1"/>
    <col min="8470" max="8470" width="46.42578125" style="2" customWidth="1"/>
    <col min="8471" max="8472" width="25.5703125" style="2" customWidth="1"/>
    <col min="8473" max="8704" width="11.42578125" style="2"/>
    <col min="8705" max="8705" width="17.85546875" style="2" customWidth="1"/>
    <col min="8706" max="8706" width="18.85546875" style="2" customWidth="1"/>
    <col min="8707" max="8707" width="5.42578125" style="2" customWidth="1"/>
    <col min="8708" max="8708" width="25.85546875" style="2" customWidth="1"/>
    <col min="8709" max="8709" width="15.5703125" style="2" customWidth="1"/>
    <col min="8710" max="8710" width="17.28515625" style="2" customWidth="1"/>
    <col min="8711" max="8711" width="28.5703125" style="2" customWidth="1"/>
    <col min="8712" max="8712" width="16.140625" style="2" customWidth="1"/>
    <col min="8713" max="8713" width="10.85546875" style="2" customWidth="1"/>
    <col min="8714" max="8714" width="18.85546875" style="2" customWidth="1"/>
    <col min="8715" max="8718" width="5.85546875" style="2" customWidth="1"/>
    <col min="8719" max="8719" width="7.7109375" style="2" customWidth="1"/>
    <col min="8720" max="8720" width="1.42578125" style="2" customWidth="1"/>
    <col min="8721" max="8724" width="6.140625" style="2" customWidth="1"/>
    <col min="8725" max="8725" width="7.85546875" style="2" customWidth="1"/>
    <col min="8726" max="8726" width="46.42578125" style="2" customWidth="1"/>
    <col min="8727" max="8728" width="25.5703125" style="2" customWidth="1"/>
    <col min="8729" max="8960" width="11.42578125" style="2"/>
    <col min="8961" max="8961" width="17.85546875" style="2" customWidth="1"/>
    <col min="8962" max="8962" width="18.85546875" style="2" customWidth="1"/>
    <col min="8963" max="8963" width="5.42578125" style="2" customWidth="1"/>
    <col min="8964" max="8964" width="25.85546875" style="2" customWidth="1"/>
    <col min="8965" max="8965" width="15.5703125" style="2" customWidth="1"/>
    <col min="8966" max="8966" width="17.28515625" style="2" customWidth="1"/>
    <col min="8967" max="8967" width="28.5703125" style="2" customWidth="1"/>
    <col min="8968" max="8968" width="16.140625" style="2" customWidth="1"/>
    <col min="8969" max="8969" width="10.85546875" style="2" customWidth="1"/>
    <col min="8970" max="8970" width="18.85546875" style="2" customWidth="1"/>
    <col min="8971" max="8974" width="5.85546875" style="2" customWidth="1"/>
    <col min="8975" max="8975" width="7.7109375" style="2" customWidth="1"/>
    <col min="8976" max="8976" width="1.42578125" style="2" customWidth="1"/>
    <col min="8977" max="8980" width="6.140625" style="2" customWidth="1"/>
    <col min="8981" max="8981" width="7.85546875" style="2" customWidth="1"/>
    <col min="8982" max="8982" width="46.42578125" style="2" customWidth="1"/>
    <col min="8983" max="8984" width="25.5703125" style="2" customWidth="1"/>
    <col min="8985" max="9216" width="11.42578125" style="2"/>
    <col min="9217" max="9217" width="17.85546875" style="2" customWidth="1"/>
    <col min="9218" max="9218" width="18.85546875" style="2" customWidth="1"/>
    <col min="9219" max="9219" width="5.42578125" style="2" customWidth="1"/>
    <col min="9220" max="9220" width="25.85546875" style="2" customWidth="1"/>
    <col min="9221" max="9221" width="15.5703125" style="2" customWidth="1"/>
    <col min="9222" max="9222" width="17.28515625" style="2" customWidth="1"/>
    <col min="9223" max="9223" width="28.5703125" style="2" customWidth="1"/>
    <col min="9224" max="9224" width="16.140625" style="2" customWidth="1"/>
    <col min="9225" max="9225" width="10.85546875" style="2" customWidth="1"/>
    <col min="9226" max="9226" width="18.85546875" style="2" customWidth="1"/>
    <col min="9227" max="9230" width="5.85546875" style="2" customWidth="1"/>
    <col min="9231" max="9231" width="7.7109375" style="2" customWidth="1"/>
    <col min="9232" max="9232" width="1.42578125" style="2" customWidth="1"/>
    <col min="9233" max="9236" width="6.140625" style="2" customWidth="1"/>
    <col min="9237" max="9237" width="7.85546875" style="2" customWidth="1"/>
    <col min="9238" max="9238" width="46.42578125" style="2" customWidth="1"/>
    <col min="9239" max="9240" width="25.5703125" style="2" customWidth="1"/>
    <col min="9241" max="9472" width="11.42578125" style="2"/>
    <col min="9473" max="9473" width="17.85546875" style="2" customWidth="1"/>
    <col min="9474" max="9474" width="18.85546875" style="2" customWidth="1"/>
    <col min="9475" max="9475" width="5.42578125" style="2" customWidth="1"/>
    <col min="9476" max="9476" width="25.85546875" style="2" customWidth="1"/>
    <col min="9477" max="9477" width="15.5703125" style="2" customWidth="1"/>
    <col min="9478" max="9478" width="17.28515625" style="2" customWidth="1"/>
    <col min="9479" max="9479" width="28.5703125" style="2" customWidth="1"/>
    <col min="9480" max="9480" width="16.140625" style="2" customWidth="1"/>
    <col min="9481" max="9481" width="10.85546875" style="2" customWidth="1"/>
    <col min="9482" max="9482" width="18.85546875" style="2" customWidth="1"/>
    <col min="9483" max="9486" width="5.85546875" style="2" customWidth="1"/>
    <col min="9487" max="9487" width="7.7109375" style="2" customWidth="1"/>
    <col min="9488" max="9488" width="1.42578125" style="2" customWidth="1"/>
    <col min="9489" max="9492" width="6.140625" style="2" customWidth="1"/>
    <col min="9493" max="9493" width="7.85546875" style="2" customWidth="1"/>
    <col min="9494" max="9494" width="46.42578125" style="2" customWidth="1"/>
    <col min="9495" max="9496" width="25.5703125" style="2" customWidth="1"/>
    <col min="9497" max="9728" width="11.42578125" style="2"/>
    <col min="9729" max="9729" width="17.85546875" style="2" customWidth="1"/>
    <col min="9730" max="9730" width="18.85546875" style="2" customWidth="1"/>
    <col min="9731" max="9731" width="5.42578125" style="2" customWidth="1"/>
    <col min="9732" max="9732" width="25.85546875" style="2" customWidth="1"/>
    <col min="9733" max="9733" width="15.5703125" style="2" customWidth="1"/>
    <col min="9734" max="9734" width="17.28515625" style="2" customWidth="1"/>
    <col min="9735" max="9735" width="28.5703125" style="2" customWidth="1"/>
    <col min="9736" max="9736" width="16.140625" style="2" customWidth="1"/>
    <col min="9737" max="9737" width="10.85546875" style="2" customWidth="1"/>
    <col min="9738" max="9738" width="18.85546875" style="2" customWidth="1"/>
    <col min="9739" max="9742" width="5.85546875" style="2" customWidth="1"/>
    <col min="9743" max="9743" width="7.7109375" style="2" customWidth="1"/>
    <col min="9744" max="9744" width="1.42578125" style="2" customWidth="1"/>
    <col min="9745" max="9748" width="6.140625" style="2" customWidth="1"/>
    <col min="9749" max="9749" width="7.85546875" style="2" customWidth="1"/>
    <col min="9750" max="9750" width="46.42578125" style="2" customWidth="1"/>
    <col min="9751" max="9752" width="25.5703125" style="2" customWidth="1"/>
    <col min="9753" max="9984" width="11.42578125" style="2"/>
    <col min="9985" max="9985" width="17.85546875" style="2" customWidth="1"/>
    <col min="9986" max="9986" width="18.85546875" style="2" customWidth="1"/>
    <col min="9987" max="9987" width="5.42578125" style="2" customWidth="1"/>
    <col min="9988" max="9988" width="25.85546875" style="2" customWidth="1"/>
    <col min="9989" max="9989" width="15.5703125" style="2" customWidth="1"/>
    <col min="9990" max="9990" width="17.28515625" style="2" customWidth="1"/>
    <col min="9991" max="9991" width="28.5703125" style="2" customWidth="1"/>
    <col min="9992" max="9992" width="16.140625" style="2" customWidth="1"/>
    <col min="9993" max="9993" width="10.85546875" style="2" customWidth="1"/>
    <col min="9994" max="9994" width="18.85546875" style="2" customWidth="1"/>
    <col min="9995" max="9998" width="5.85546875" style="2" customWidth="1"/>
    <col min="9999" max="9999" width="7.7109375" style="2" customWidth="1"/>
    <col min="10000" max="10000" width="1.42578125" style="2" customWidth="1"/>
    <col min="10001" max="10004" width="6.140625" style="2" customWidth="1"/>
    <col min="10005" max="10005" width="7.85546875" style="2" customWidth="1"/>
    <col min="10006" max="10006" width="46.42578125" style="2" customWidth="1"/>
    <col min="10007" max="10008" width="25.5703125" style="2" customWidth="1"/>
    <col min="10009" max="10240" width="11.42578125" style="2"/>
    <col min="10241" max="10241" width="17.85546875" style="2" customWidth="1"/>
    <col min="10242" max="10242" width="18.85546875" style="2" customWidth="1"/>
    <col min="10243" max="10243" width="5.42578125" style="2" customWidth="1"/>
    <col min="10244" max="10244" width="25.85546875" style="2" customWidth="1"/>
    <col min="10245" max="10245" width="15.5703125" style="2" customWidth="1"/>
    <col min="10246" max="10246" width="17.28515625" style="2" customWidth="1"/>
    <col min="10247" max="10247" width="28.5703125" style="2" customWidth="1"/>
    <col min="10248" max="10248" width="16.140625" style="2" customWidth="1"/>
    <col min="10249" max="10249" width="10.85546875" style="2" customWidth="1"/>
    <col min="10250" max="10250" width="18.85546875" style="2" customWidth="1"/>
    <col min="10251" max="10254" width="5.85546875" style="2" customWidth="1"/>
    <col min="10255" max="10255" width="7.7109375" style="2" customWidth="1"/>
    <col min="10256" max="10256" width="1.42578125" style="2" customWidth="1"/>
    <col min="10257" max="10260" width="6.140625" style="2" customWidth="1"/>
    <col min="10261" max="10261" width="7.85546875" style="2" customWidth="1"/>
    <col min="10262" max="10262" width="46.42578125" style="2" customWidth="1"/>
    <col min="10263" max="10264" width="25.5703125" style="2" customWidth="1"/>
    <col min="10265" max="10496" width="11.42578125" style="2"/>
    <col min="10497" max="10497" width="17.85546875" style="2" customWidth="1"/>
    <col min="10498" max="10498" width="18.85546875" style="2" customWidth="1"/>
    <col min="10499" max="10499" width="5.42578125" style="2" customWidth="1"/>
    <col min="10500" max="10500" width="25.85546875" style="2" customWidth="1"/>
    <col min="10501" max="10501" width="15.5703125" style="2" customWidth="1"/>
    <col min="10502" max="10502" width="17.28515625" style="2" customWidth="1"/>
    <col min="10503" max="10503" width="28.5703125" style="2" customWidth="1"/>
    <col min="10504" max="10504" width="16.140625" style="2" customWidth="1"/>
    <col min="10505" max="10505" width="10.85546875" style="2" customWidth="1"/>
    <col min="10506" max="10506" width="18.85546875" style="2" customWidth="1"/>
    <col min="10507" max="10510" width="5.85546875" style="2" customWidth="1"/>
    <col min="10511" max="10511" width="7.7109375" style="2" customWidth="1"/>
    <col min="10512" max="10512" width="1.42578125" style="2" customWidth="1"/>
    <col min="10513" max="10516" width="6.140625" style="2" customWidth="1"/>
    <col min="10517" max="10517" width="7.85546875" style="2" customWidth="1"/>
    <col min="10518" max="10518" width="46.42578125" style="2" customWidth="1"/>
    <col min="10519" max="10520" width="25.5703125" style="2" customWidth="1"/>
    <col min="10521" max="10752" width="11.42578125" style="2"/>
    <col min="10753" max="10753" width="17.85546875" style="2" customWidth="1"/>
    <col min="10754" max="10754" width="18.85546875" style="2" customWidth="1"/>
    <col min="10755" max="10755" width="5.42578125" style="2" customWidth="1"/>
    <col min="10756" max="10756" width="25.85546875" style="2" customWidth="1"/>
    <col min="10757" max="10757" width="15.5703125" style="2" customWidth="1"/>
    <col min="10758" max="10758" width="17.28515625" style="2" customWidth="1"/>
    <col min="10759" max="10759" width="28.5703125" style="2" customWidth="1"/>
    <col min="10760" max="10760" width="16.140625" style="2" customWidth="1"/>
    <col min="10761" max="10761" width="10.85546875" style="2" customWidth="1"/>
    <col min="10762" max="10762" width="18.85546875" style="2" customWidth="1"/>
    <col min="10763" max="10766" width="5.85546875" style="2" customWidth="1"/>
    <col min="10767" max="10767" width="7.7109375" style="2" customWidth="1"/>
    <col min="10768" max="10768" width="1.42578125" style="2" customWidth="1"/>
    <col min="10769" max="10772" width="6.140625" style="2" customWidth="1"/>
    <col min="10773" max="10773" width="7.85546875" style="2" customWidth="1"/>
    <col min="10774" max="10774" width="46.42578125" style="2" customWidth="1"/>
    <col min="10775" max="10776" width="25.5703125" style="2" customWidth="1"/>
    <col min="10777" max="11008" width="11.42578125" style="2"/>
    <col min="11009" max="11009" width="17.85546875" style="2" customWidth="1"/>
    <col min="11010" max="11010" width="18.85546875" style="2" customWidth="1"/>
    <col min="11011" max="11011" width="5.42578125" style="2" customWidth="1"/>
    <col min="11012" max="11012" width="25.85546875" style="2" customWidth="1"/>
    <col min="11013" max="11013" width="15.5703125" style="2" customWidth="1"/>
    <col min="11014" max="11014" width="17.28515625" style="2" customWidth="1"/>
    <col min="11015" max="11015" width="28.5703125" style="2" customWidth="1"/>
    <col min="11016" max="11016" width="16.140625" style="2" customWidth="1"/>
    <col min="11017" max="11017" width="10.85546875" style="2" customWidth="1"/>
    <col min="11018" max="11018" width="18.85546875" style="2" customWidth="1"/>
    <col min="11019" max="11022" width="5.85546875" style="2" customWidth="1"/>
    <col min="11023" max="11023" width="7.7109375" style="2" customWidth="1"/>
    <col min="11024" max="11024" width="1.42578125" style="2" customWidth="1"/>
    <col min="11025" max="11028" width="6.140625" style="2" customWidth="1"/>
    <col min="11029" max="11029" width="7.85546875" style="2" customWidth="1"/>
    <col min="11030" max="11030" width="46.42578125" style="2" customWidth="1"/>
    <col min="11031" max="11032" width="25.5703125" style="2" customWidth="1"/>
    <col min="11033" max="11264" width="11.42578125" style="2"/>
    <col min="11265" max="11265" width="17.85546875" style="2" customWidth="1"/>
    <col min="11266" max="11266" width="18.85546875" style="2" customWidth="1"/>
    <col min="11267" max="11267" width="5.42578125" style="2" customWidth="1"/>
    <col min="11268" max="11268" width="25.85546875" style="2" customWidth="1"/>
    <col min="11269" max="11269" width="15.5703125" style="2" customWidth="1"/>
    <col min="11270" max="11270" width="17.28515625" style="2" customWidth="1"/>
    <col min="11271" max="11271" width="28.5703125" style="2" customWidth="1"/>
    <col min="11272" max="11272" width="16.140625" style="2" customWidth="1"/>
    <col min="11273" max="11273" width="10.85546875" style="2" customWidth="1"/>
    <col min="11274" max="11274" width="18.85546875" style="2" customWidth="1"/>
    <col min="11275" max="11278" width="5.85546875" style="2" customWidth="1"/>
    <col min="11279" max="11279" width="7.7109375" style="2" customWidth="1"/>
    <col min="11280" max="11280" width="1.42578125" style="2" customWidth="1"/>
    <col min="11281" max="11284" width="6.140625" style="2" customWidth="1"/>
    <col min="11285" max="11285" width="7.85546875" style="2" customWidth="1"/>
    <col min="11286" max="11286" width="46.42578125" style="2" customWidth="1"/>
    <col min="11287" max="11288" width="25.5703125" style="2" customWidth="1"/>
    <col min="11289" max="11520" width="11.42578125" style="2"/>
    <col min="11521" max="11521" width="17.85546875" style="2" customWidth="1"/>
    <col min="11522" max="11522" width="18.85546875" style="2" customWidth="1"/>
    <col min="11523" max="11523" width="5.42578125" style="2" customWidth="1"/>
    <col min="11524" max="11524" width="25.85546875" style="2" customWidth="1"/>
    <col min="11525" max="11525" width="15.5703125" style="2" customWidth="1"/>
    <col min="11526" max="11526" width="17.28515625" style="2" customWidth="1"/>
    <col min="11527" max="11527" width="28.5703125" style="2" customWidth="1"/>
    <col min="11528" max="11528" width="16.140625" style="2" customWidth="1"/>
    <col min="11529" max="11529" width="10.85546875" style="2" customWidth="1"/>
    <col min="11530" max="11530" width="18.85546875" style="2" customWidth="1"/>
    <col min="11531" max="11534" width="5.85546875" style="2" customWidth="1"/>
    <col min="11535" max="11535" width="7.7109375" style="2" customWidth="1"/>
    <col min="11536" max="11536" width="1.42578125" style="2" customWidth="1"/>
    <col min="11537" max="11540" width="6.140625" style="2" customWidth="1"/>
    <col min="11541" max="11541" width="7.85546875" style="2" customWidth="1"/>
    <col min="11542" max="11542" width="46.42578125" style="2" customWidth="1"/>
    <col min="11543" max="11544" width="25.5703125" style="2" customWidth="1"/>
    <col min="11545" max="11776" width="11.42578125" style="2"/>
    <col min="11777" max="11777" width="17.85546875" style="2" customWidth="1"/>
    <col min="11778" max="11778" width="18.85546875" style="2" customWidth="1"/>
    <col min="11779" max="11779" width="5.42578125" style="2" customWidth="1"/>
    <col min="11780" max="11780" width="25.85546875" style="2" customWidth="1"/>
    <col min="11781" max="11781" width="15.5703125" style="2" customWidth="1"/>
    <col min="11782" max="11782" width="17.28515625" style="2" customWidth="1"/>
    <col min="11783" max="11783" width="28.5703125" style="2" customWidth="1"/>
    <col min="11784" max="11784" width="16.140625" style="2" customWidth="1"/>
    <col min="11785" max="11785" width="10.85546875" style="2" customWidth="1"/>
    <col min="11786" max="11786" width="18.85546875" style="2" customWidth="1"/>
    <col min="11787" max="11790" width="5.85546875" style="2" customWidth="1"/>
    <col min="11791" max="11791" width="7.7109375" style="2" customWidth="1"/>
    <col min="11792" max="11792" width="1.42578125" style="2" customWidth="1"/>
    <col min="11793" max="11796" width="6.140625" style="2" customWidth="1"/>
    <col min="11797" max="11797" width="7.85546875" style="2" customWidth="1"/>
    <col min="11798" max="11798" width="46.42578125" style="2" customWidth="1"/>
    <col min="11799" max="11800" width="25.5703125" style="2" customWidth="1"/>
    <col min="11801" max="12032" width="11.42578125" style="2"/>
    <col min="12033" max="12033" width="17.85546875" style="2" customWidth="1"/>
    <col min="12034" max="12034" width="18.85546875" style="2" customWidth="1"/>
    <col min="12035" max="12035" width="5.42578125" style="2" customWidth="1"/>
    <col min="12036" max="12036" width="25.85546875" style="2" customWidth="1"/>
    <col min="12037" max="12037" width="15.5703125" style="2" customWidth="1"/>
    <col min="12038" max="12038" width="17.28515625" style="2" customWidth="1"/>
    <col min="12039" max="12039" width="28.5703125" style="2" customWidth="1"/>
    <col min="12040" max="12040" width="16.140625" style="2" customWidth="1"/>
    <col min="12041" max="12041" width="10.85546875" style="2" customWidth="1"/>
    <col min="12042" max="12042" width="18.85546875" style="2" customWidth="1"/>
    <col min="12043" max="12046" width="5.85546875" style="2" customWidth="1"/>
    <col min="12047" max="12047" width="7.7109375" style="2" customWidth="1"/>
    <col min="12048" max="12048" width="1.42578125" style="2" customWidth="1"/>
    <col min="12049" max="12052" width="6.140625" style="2" customWidth="1"/>
    <col min="12053" max="12053" width="7.85546875" style="2" customWidth="1"/>
    <col min="12054" max="12054" width="46.42578125" style="2" customWidth="1"/>
    <col min="12055" max="12056" width="25.5703125" style="2" customWidth="1"/>
    <col min="12057" max="12288" width="11.42578125" style="2"/>
    <col min="12289" max="12289" width="17.85546875" style="2" customWidth="1"/>
    <col min="12290" max="12290" width="18.85546875" style="2" customWidth="1"/>
    <col min="12291" max="12291" width="5.42578125" style="2" customWidth="1"/>
    <col min="12292" max="12292" width="25.85546875" style="2" customWidth="1"/>
    <col min="12293" max="12293" width="15.5703125" style="2" customWidth="1"/>
    <col min="12294" max="12294" width="17.28515625" style="2" customWidth="1"/>
    <col min="12295" max="12295" width="28.5703125" style="2" customWidth="1"/>
    <col min="12296" max="12296" width="16.140625" style="2" customWidth="1"/>
    <col min="12297" max="12297" width="10.85546875" style="2" customWidth="1"/>
    <col min="12298" max="12298" width="18.85546875" style="2" customWidth="1"/>
    <col min="12299" max="12302" width="5.85546875" style="2" customWidth="1"/>
    <col min="12303" max="12303" width="7.7109375" style="2" customWidth="1"/>
    <col min="12304" max="12304" width="1.42578125" style="2" customWidth="1"/>
    <col min="12305" max="12308" width="6.140625" style="2" customWidth="1"/>
    <col min="12309" max="12309" width="7.85546875" style="2" customWidth="1"/>
    <col min="12310" max="12310" width="46.42578125" style="2" customWidth="1"/>
    <col min="12311" max="12312" width="25.5703125" style="2" customWidth="1"/>
    <col min="12313" max="12544" width="11.42578125" style="2"/>
    <col min="12545" max="12545" width="17.85546875" style="2" customWidth="1"/>
    <col min="12546" max="12546" width="18.85546875" style="2" customWidth="1"/>
    <col min="12547" max="12547" width="5.42578125" style="2" customWidth="1"/>
    <col min="12548" max="12548" width="25.85546875" style="2" customWidth="1"/>
    <col min="12549" max="12549" width="15.5703125" style="2" customWidth="1"/>
    <col min="12550" max="12550" width="17.28515625" style="2" customWidth="1"/>
    <col min="12551" max="12551" width="28.5703125" style="2" customWidth="1"/>
    <col min="12552" max="12552" width="16.140625" style="2" customWidth="1"/>
    <col min="12553" max="12553" width="10.85546875" style="2" customWidth="1"/>
    <col min="12554" max="12554" width="18.85546875" style="2" customWidth="1"/>
    <col min="12555" max="12558" width="5.85546875" style="2" customWidth="1"/>
    <col min="12559" max="12559" width="7.7109375" style="2" customWidth="1"/>
    <col min="12560" max="12560" width="1.42578125" style="2" customWidth="1"/>
    <col min="12561" max="12564" width="6.140625" style="2" customWidth="1"/>
    <col min="12565" max="12565" width="7.85546875" style="2" customWidth="1"/>
    <col min="12566" max="12566" width="46.42578125" style="2" customWidth="1"/>
    <col min="12567" max="12568" width="25.5703125" style="2" customWidth="1"/>
    <col min="12569" max="12800" width="11.42578125" style="2"/>
    <col min="12801" max="12801" width="17.85546875" style="2" customWidth="1"/>
    <col min="12802" max="12802" width="18.85546875" style="2" customWidth="1"/>
    <col min="12803" max="12803" width="5.42578125" style="2" customWidth="1"/>
    <col min="12804" max="12804" width="25.85546875" style="2" customWidth="1"/>
    <col min="12805" max="12805" width="15.5703125" style="2" customWidth="1"/>
    <col min="12806" max="12806" width="17.28515625" style="2" customWidth="1"/>
    <col min="12807" max="12807" width="28.5703125" style="2" customWidth="1"/>
    <col min="12808" max="12808" width="16.140625" style="2" customWidth="1"/>
    <col min="12809" max="12809" width="10.85546875" style="2" customWidth="1"/>
    <col min="12810" max="12810" width="18.85546875" style="2" customWidth="1"/>
    <col min="12811" max="12814" width="5.85546875" style="2" customWidth="1"/>
    <col min="12815" max="12815" width="7.7109375" style="2" customWidth="1"/>
    <col min="12816" max="12816" width="1.42578125" style="2" customWidth="1"/>
    <col min="12817" max="12820" width="6.140625" style="2" customWidth="1"/>
    <col min="12821" max="12821" width="7.85546875" style="2" customWidth="1"/>
    <col min="12822" max="12822" width="46.42578125" style="2" customWidth="1"/>
    <col min="12823" max="12824" width="25.5703125" style="2" customWidth="1"/>
    <col min="12825" max="13056" width="11.42578125" style="2"/>
    <col min="13057" max="13057" width="17.85546875" style="2" customWidth="1"/>
    <col min="13058" max="13058" width="18.85546875" style="2" customWidth="1"/>
    <col min="13059" max="13059" width="5.42578125" style="2" customWidth="1"/>
    <col min="13060" max="13060" width="25.85546875" style="2" customWidth="1"/>
    <col min="13061" max="13061" width="15.5703125" style="2" customWidth="1"/>
    <col min="13062" max="13062" width="17.28515625" style="2" customWidth="1"/>
    <col min="13063" max="13063" width="28.5703125" style="2" customWidth="1"/>
    <col min="13064" max="13064" width="16.140625" style="2" customWidth="1"/>
    <col min="13065" max="13065" width="10.85546875" style="2" customWidth="1"/>
    <col min="13066" max="13066" width="18.85546875" style="2" customWidth="1"/>
    <col min="13067" max="13070" width="5.85546875" style="2" customWidth="1"/>
    <col min="13071" max="13071" width="7.7109375" style="2" customWidth="1"/>
    <col min="13072" max="13072" width="1.42578125" style="2" customWidth="1"/>
    <col min="13073" max="13076" width="6.140625" style="2" customWidth="1"/>
    <col min="13077" max="13077" width="7.85546875" style="2" customWidth="1"/>
    <col min="13078" max="13078" width="46.42578125" style="2" customWidth="1"/>
    <col min="13079" max="13080" width="25.5703125" style="2" customWidth="1"/>
    <col min="13081" max="13312" width="11.42578125" style="2"/>
    <col min="13313" max="13313" width="17.85546875" style="2" customWidth="1"/>
    <col min="13314" max="13314" width="18.85546875" style="2" customWidth="1"/>
    <col min="13315" max="13315" width="5.42578125" style="2" customWidth="1"/>
    <col min="13316" max="13316" width="25.85546875" style="2" customWidth="1"/>
    <col min="13317" max="13317" width="15.5703125" style="2" customWidth="1"/>
    <col min="13318" max="13318" width="17.28515625" style="2" customWidth="1"/>
    <col min="13319" max="13319" width="28.5703125" style="2" customWidth="1"/>
    <col min="13320" max="13320" width="16.140625" style="2" customWidth="1"/>
    <col min="13321" max="13321" width="10.85546875" style="2" customWidth="1"/>
    <col min="13322" max="13322" width="18.85546875" style="2" customWidth="1"/>
    <col min="13323" max="13326" width="5.85546875" style="2" customWidth="1"/>
    <col min="13327" max="13327" width="7.7109375" style="2" customWidth="1"/>
    <col min="13328" max="13328" width="1.42578125" style="2" customWidth="1"/>
    <col min="13329" max="13332" width="6.140625" style="2" customWidth="1"/>
    <col min="13333" max="13333" width="7.85546875" style="2" customWidth="1"/>
    <col min="13334" max="13334" width="46.42578125" style="2" customWidth="1"/>
    <col min="13335" max="13336" width="25.5703125" style="2" customWidth="1"/>
    <col min="13337" max="13568" width="11.42578125" style="2"/>
    <col min="13569" max="13569" width="17.85546875" style="2" customWidth="1"/>
    <col min="13570" max="13570" width="18.85546875" style="2" customWidth="1"/>
    <col min="13571" max="13571" width="5.42578125" style="2" customWidth="1"/>
    <col min="13572" max="13572" width="25.85546875" style="2" customWidth="1"/>
    <col min="13573" max="13573" width="15.5703125" style="2" customWidth="1"/>
    <col min="13574" max="13574" width="17.28515625" style="2" customWidth="1"/>
    <col min="13575" max="13575" width="28.5703125" style="2" customWidth="1"/>
    <col min="13576" max="13576" width="16.140625" style="2" customWidth="1"/>
    <col min="13577" max="13577" width="10.85546875" style="2" customWidth="1"/>
    <col min="13578" max="13578" width="18.85546875" style="2" customWidth="1"/>
    <col min="13579" max="13582" width="5.85546875" style="2" customWidth="1"/>
    <col min="13583" max="13583" width="7.7109375" style="2" customWidth="1"/>
    <col min="13584" max="13584" width="1.42578125" style="2" customWidth="1"/>
    <col min="13585" max="13588" width="6.140625" style="2" customWidth="1"/>
    <col min="13589" max="13589" width="7.85546875" style="2" customWidth="1"/>
    <col min="13590" max="13590" width="46.42578125" style="2" customWidth="1"/>
    <col min="13591" max="13592" width="25.5703125" style="2" customWidth="1"/>
    <col min="13593" max="13824" width="11.42578125" style="2"/>
    <col min="13825" max="13825" width="17.85546875" style="2" customWidth="1"/>
    <col min="13826" max="13826" width="18.85546875" style="2" customWidth="1"/>
    <col min="13827" max="13827" width="5.42578125" style="2" customWidth="1"/>
    <col min="13828" max="13828" width="25.85546875" style="2" customWidth="1"/>
    <col min="13829" max="13829" width="15.5703125" style="2" customWidth="1"/>
    <col min="13830" max="13830" width="17.28515625" style="2" customWidth="1"/>
    <col min="13831" max="13831" width="28.5703125" style="2" customWidth="1"/>
    <col min="13832" max="13832" width="16.140625" style="2" customWidth="1"/>
    <col min="13833" max="13833" width="10.85546875" style="2" customWidth="1"/>
    <col min="13834" max="13834" width="18.85546875" style="2" customWidth="1"/>
    <col min="13835" max="13838" width="5.85546875" style="2" customWidth="1"/>
    <col min="13839" max="13839" width="7.7109375" style="2" customWidth="1"/>
    <col min="13840" max="13840" width="1.42578125" style="2" customWidth="1"/>
    <col min="13841" max="13844" width="6.140625" style="2" customWidth="1"/>
    <col min="13845" max="13845" width="7.85546875" style="2" customWidth="1"/>
    <col min="13846" max="13846" width="46.42578125" style="2" customWidth="1"/>
    <col min="13847" max="13848" width="25.5703125" style="2" customWidth="1"/>
    <col min="13849" max="14080" width="11.42578125" style="2"/>
    <col min="14081" max="14081" width="17.85546875" style="2" customWidth="1"/>
    <col min="14082" max="14082" width="18.85546875" style="2" customWidth="1"/>
    <col min="14083" max="14083" width="5.42578125" style="2" customWidth="1"/>
    <col min="14084" max="14084" width="25.85546875" style="2" customWidth="1"/>
    <col min="14085" max="14085" width="15.5703125" style="2" customWidth="1"/>
    <col min="14086" max="14086" width="17.28515625" style="2" customWidth="1"/>
    <col min="14087" max="14087" width="28.5703125" style="2" customWidth="1"/>
    <col min="14088" max="14088" width="16.140625" style="2" customWidth="1"/>
    <col min="14089" max="14089" width="10.85546875" style="2" customWidth="1"/>
    <col min="14090" max="14090" width="18.85546875" style="2" customWidth="1"/>
    <col min="14091" max="14094" width="5.85546875" style="2" customWidth="1"/>
    <col min="14095" max="14095" width="7.7109375" style="2" customWidth="1"/>
    <col min="14096" max="14096" width="1.42578125" style="2" customWidth="1"/>
    <col min="14097" max="14100" width="6.140625" style="2" customWidth="1"/>
    <col min="14101" max="14101" width="7.85546875" style="2" customWidth="1"/>
    <col min="14102" max="14102" width="46.42578125" style="2" customWidth="1"/>
    <col min="14103" max="14104" width="25.5703125" style="2" customWidth="1"/>
    <col min="14105" max="14336" width="11.42578125" style="2"/>
    <col min="14337" max="14337" width="17.85546875" style="2" customWidth="1"/>
    <col min="14338" max="14338" width="18.85546875" style="2" customWidth="1"/>
    <col min="14339" max="14339" width="5.42578125" style="2" customWidth="1"/>
    <col min="14340" max="14340" width="25.85546875" style="2" customWidth="1"/>
    <col min="14341" max="14341" width="15.5703125" style="2" customWidth="1"/>
    <col min="14342" max="14342" width="17.28515625" style="2" customWidth="1"/>
    <col min="14343" max="14343" width="28.5703125" style="2" customWidth="1"/>
    <col min="14344" max="14344" width="16.140625" style="2" customWidth="1"/>
    <col min="14345" max="14345" width="10.85546875" style="2" customWidth="1"/>
    <col min="14346" max="14346" width="18.85546875" style="2" customWidth="1"/>
    <col min="14347" max="14350" width="5.85546875" style="2" customWidth="1"/>
    <col min="14351" max="14351" width="7.7109375" style="2" customWidth="1"/>
    <col min="14352" max="14352" width="1.42578125" style="2" customWidth="1"/>
    <col min="14353" max="14356" width="6.140625" style="2" customWidth="1"/>
    <col min="14357" max="14357" width="7.85546875" style="2" customWidth="1"/>
    <col min="14358" max="14358" width="46.42578125" style="2" customWidth="1"/>
    <col min="14359" max="14360" width="25.5703125" style="2" customWidth="1"/>
    <col min="14361" max="14592" width="11.42578125" style="2"/>
    <col min="14593" max="14593" width="17.85546875" style="2" customWidth="1"/>
    <col min="14594" max="14594" width="18.85546875" style="2" customWidth="1"/>
    <col min="14595" max="14595" width="5.42578125" style="2" customWidth="1"/>
    <col min="14596" max="14596" width="25.85546875" style="2" customWidth="1"/>
    <col min="14597" max="14597" width="15.5703125" style="2" customWidth="1"/>
    <col min="14598" max="14598" width="17.28515625" style="2" customWidth="1"/>
    <col min="14599" max="14599" width="28.5703125" style="2" customWidth="1"/>
    <col min="14600" max="14600" width="16.140625" style="2" customWidth="1"/>
    <col min="14601" max="14601" width="10.85546875" style="2" customWidth="1"/>
    <col min="14602" max="14602" width="18.85546875" style="2" customWidth="1"/>
    <col min="14603" max="14606" width="5.85546875" style="2" customWidth="1"/>
    <col min="14607" max="14607" width="7.7109375" style="2" customWidth="1"/>
    <col min="14608" max="14608" width="1.42578125" style="2" customWidth="1"/>
    <col min="14609" max="14612" width="6.140625" style="2" customWidth="1"/>
    <col min="14613" max="14613" width="7.85546875" style="2" customWidth="1"/>
    <col min="14614" max="14614" width="46.42578125" style="2" customWidth="1"/>
    <col min="14615" max="14616" width="25.5703125" style="2" customWidth="1"/>
    <col min="14617" max="14848" width="11.42578125" style="2"/>
    <col min="14849" max="14849" width="17.85546875" style="2" customWidth="1"/>
    <col min="14850" max="14850" width="18.85546875" style="2" customWidth="1"/>
    <col min="14851" max="14851" width="5.42578125" style="2" customWidth="1"/>
    <col min="14852" max="14852" width="25.85546875" style="2" customWidth="1"/>
    <col min="14853" max="14853" width="15.5703125" style="2" customWidth="1"/>
    <col min="14854" max="14854" width="17.28515625" style="2" customWidth="1"/>
    <col min="14855" max="14855" width="28.5703125" style="2" customWidth="1"/>
    <col min="14856" max="14856" width="16.140625" style="2" customWidth="1"/>
    <col min="14857" max="14857" width="10.85546875" style="2" customWidth="1"/>
    <col min="14858" max="14858" width="18.85546875" style="2" customWidth="1"/>
    <col min="14859" max="14862" width="5.85546875" style="2" customWidth="1"/>
    <col min="14863" max="14863" width="7.7109375" style="2" customWidth="1"/>
    <col min="14864" max="14864" width="1.42578125" style="2" customWidth="1"/>
    <col min="14865" max="14868" width="6.140625" style="2" customWidth="1"/>
    <col min="14869" max="14869" width="7.85546875" style="2" customWidth="1"/>
    <col min="14870" max="14870" width="46.42578125" style="2" customWidth="1"/>
    <col min="14871" max="14872" width="25.5703125" style="2" customWidth="1"/>
    <col min="14873" max="15104" width="11.42578125" style="2"/>
    <col min="15105" max="15105" width="17.85546875" style="2" customWidth="1"/>
    <col min="15106" max="15106" width="18.85546875" style="2" customWidth="1"/>
    <col min="15107" max="15107" width="5.42578125" style="2" customWidth="1"/>
    <col min="15108" max="15108" width="25.85546875" style="2" customWidth="1"/>
    <col min="15109" max="15109" width="15.5703125" style="2" customWidth="1"/>
    <col min="15110" max="15110" width="17.28515625" style="2" customWidth="1"/>
    <col min="15111" max="15111" width="28.5703125" style="2" customWidth="1"/>
    <col min="15112" max="15112" width="16.140625" style="2" customWidth="1"/>
    <col min="15113" max="15113" width="10.85546875" style="2" customWidth="1"/>
    <col min="15114" max="15114" width="18.85546875" style="2" customWidth="1"/>
    <col min="15115" max="15118" width="5.85546875" style="2" customWidth="1"/>
    <col min="15119" max="15119" width="7.7109375" style="2" customWidth="1"/>
    <col min="15120" max="15120" width="1.42578125" style="2" customWidth="1"/>
    <col min="15121" max="15124" width="6.140625" style="2" customWidth="1"/>
    <col min="15125" max="15125" width="7.85546875" style="2" customWidth="1"/>
    <col min="15126" max="15126" width="46.42578125" style="2" customWidth="1"/>
    <col min="15127" max="15128" width="25.5703125" style="2" customWidth="1"/>
    <col min="15129" max="15360" width="11.42578125" style="2"/>
    <col min="15361" max="15361" width="17.85546875" style="2" customWidth="1"/>
    <col min="15362" max="15362" width="18.85546875" style="2" customWidth="1"/>
    <col min="15363" max="15363" width="5.42578125" style="2" customWidth="1"/>
    <col min="15364" max="15364" width="25.85546875" style="2" customWidth="1"/>
    <col min="15365" max="15365" width="15.5703125" style="2" customWidth="1"/>
    <col min="15366" max="15366" width="17.28515625" style="2" customWidth="1"/>
    <col min="15367" max="15367" width="28.5703125" style="2" customWidth="1"/>
    <col min="15368" max="15368" width="16.140625" style="2" customWidth="1"/>
    <col min="15369" max="15369" width="10.85546875" style="2" customWidth="1"/>
    <col min="15370" max="15370" width="18.85546875" style="2" customWidth="1"/>
    <col min="15371" max="15374" width="5.85546875" style="2" customWidth="1"/>
    <col min="15375" max="15375" width="7.7109375" style="2" customWidth="1"/>
    <col min="15376" max="15376" width="1.42578125" style="2" customWidth="1"/>
    <col min="15377" max="15380" width="6.140625" style="2" customWidth="1"/>
    <col min="15381" max="15381" width="7.85546875" style="2" customWidth="1"/>
    <col min="15382" max="15382" width="46.42578125" style="2" customWidth="1"/>
    <col min="15383" max="15384" width="25.5703125" style="2" customWidth="1"/>
    <col min="15385" max="15616" width="11.42578125" style="2"/>
    <col min="15617" max="15617" width="17.85546875" style="2" customWidth="1"/>
    <col min="15618" max="15618" width="18.85546875" style="2" customWidth="1"/>
    <col min="15619" max="15619" width="5.42578125" style="2" customWidth="1"/>
    <col min="15620" max="15620" width="25.85546875" style="2" customWidth="1"/>
    <col min="15621" max="15621" width="15.5703125" style="2" customWidth="1"/>
    <col min="15622" max="15622" width="17.28515625" style="2" customWidth="1"/>
    <col min="15623" max="15623" width="28.5703125" style="2" customWidth="1"/>
    <col min="15624" max="15624" width="16.140625" style="2" customWidth="1"/>
    <col min="15625" max="15625" width="10.85546875" style="2" customWidth="1"/>
    <col min="15626" max="15626" width="18.85546875" style="2" customWidth="1"/>
    <col min="15627" max="15630" width="5.85546875" style="2" customWidth="1"/>
    <col min="15631" max="15631" width="7.7109375" style="2" customWidth="1"/>
    <col min="15632" max="15632" width="1.42578125" style="2" customWidth="1"/>
    <col min="15633" max="15636" width="6.140625" style="2" customWidth="1"/>
    <col min="15637" max="15637" width="7.85546875" style="2" customWidth="1"/>
    <col min="15638" max="15638" width="46.42578125" style="2" customWidth="1"/>
    <col min="15639" max="15640" width="25.5703125" style="2" customWidth="1"/>
    <col min="15641" max="15872" width="11.42578125" style="2"/>
    <col min="15873" max="15873" width="17.85546875" style="2" customWidth="1"/>
    <col min="15874" max="15874" width="18.85546875" style="2" customWidth="1"/>
    <col min="15875" max="15875" width="5.42578125" style="2" customWidth="1"/>
    <col min="15876" max="15876" width="25.85546875" style="2" customWidth="1"/>
    <col min="15877" max="15877" width="15.5703125" style="2" customWidth="1"/>
    <col min="15878" max="15878" width="17.28515625" style="2" customWidth="1"/>
    <col min="15879" max="15879" width="28.5703125" style="2" customWidth="1"/>
    <col min="15880" max="15880" width="16.140625" style="2" customWidth="1"/>
    <col min="15881" max="15881" width="10.85546875" style="2" customWidth="1"/>
    <col min="15882" max="15882" width="18.85546875" style="2" customWidth="1"/>
    <col min="15883" max="15886" width="5.85546875" style="2" customWidth="1"/>
    <col min="15887" max="15887" width="7.7109375" style="2" customWidth="1"/>
    <col min="15888" max="15888" width="1.42578125" style="2" customWidth="1"/>
    <col min="15889" max="15892" width="6.140625" style="2" customWidth="1"/>
    <col min="15893" max="15893" width="7.85546875" style="2" customWidth="1"/>
    <col min="15894" max="15894" width="46.42578125" style="2" customWidth="1"/>
    <col min="15895" max="15896" width="25.5703125" style="2" customWidth="1"/>
    <col min="15897" max="16128" width="11.42578125" style="2"/>
    <col min="16129" max="16129" width="17.85546875" style="2" customWidth="1"/>
    <col min="16130" max="16130" width="18.85546875" style="2" customWidth="1"/>
    <col min="16131" max="16131" width="5.42578125" style="2" customWidth="1"/>
    <col min="16132" max="16132" width="25.85546875" style="2" customWidth="1"/>
    <col min="16133" max="16133" width="15.5703125" style="2" customWidth="1"/>
    <col min="16134" max="16134" width="17.28515625" style="2" customWidth="1"/>
    <col min="16135" max="16135" width="28.5703125" style="2" customWidth="1"/>
    <col min="16136" max="16136" width="16.140625" style="2" customWidth="1"/>
    <col min="16137" max="16137" width="10.85546875" style="2" customWidth="1"/>
    <col min="16138" max="16138" width="18.85546875" style="2" customWidth="1"/>
    <col min="16139" max="16142" width="5.85546875" style="2" customWidth="1"/>
    <col min="16143" max="16143" width="7.7109375" style="2" customWidth="1"/>
    <col min="16144" max="16144" width="1.42578125" style="2" customWidth="1"/>
    <col min="16145" max="16148" width="6.140625" style="2" customWidth="1"/>
    <col min="16149" max="16149" width="7.85546875" style="2" customWidth="1"/>
    <col min="16150" max="16150" width="46.42578125" style="2" customWidth="1"/>
    <col min="16151" max="16152" width="25.5703125" style="2" customWidth="1"/>
    <col min="16153" max="16384" width="11.42578125" style="2"/>
  </cols>
  <sheetData>
    <row r="1" spans="1:28" ht="38.25" customHeight="1" thickBot="1" x14ac:dyDescent="0.3">
      <c r="A1" s="149"/>
      <c r="B1" s="149"/>
      <c r="C1" s="149"/>
      <c r="D1" s="149"/>
      <c r="E1" s="149"/>
      <c r="F1" s="149"/>
      <c r="G1" s="149"/>
      <c r="H1" s="149"/>
      <c r="I1" s="149"/>
      <c r="J1" s="149"/>
      <c r="K1" s="149"/>
      <c r="L1" s="149"/>
      <c r="M1" s="149"/>
      <c r="N1" s="149"/>
      <c r="O1" s="149"/>
      <c r="P1" s="149"/>
      <c r="Q1" s="149"/>
      <c r="R1" s="149"/>
      <c r="S1" s="149"/>
      <c r="T1" s="149"/>
      <c r="U1" s="149"/>
      <c r="V1" s="149"/>
    </row>
    <row r="2" spans="1:28" ht="15.75" x14ac:dyDescent="0.25">
      <c r="A2" s="150"/>
      <c r="B2" s="154" t="s">
        <v>0</v>
      </c>
      <c r="C2" s="154"/>
      <c r="D2" s="154"/>
      <c r="E2" s="154"/>
      <c r="F2" s="154"/>
      <c r="G2" s="154"/>
      <c r="H2" s="154"/>
      <c r="I2" s="154"/>
      <c r="J2" s="154"/>
      <c r="K2" s="154"/>
      <c r="L2" s="154"/>
      <c r="M2" s="154"/>
      <c r="N2" s="154"/>
      <c r="O2" s="154"/>
      <c r="P2" s="154"/>
      <c r="Q2" s="154"/>
      <c r="R2" s="154"/>
      <c r="S2" s="154"/>
      <c r="T2" s="154"/>
      <c r="U2" s="154"/>
      <c r="V2" s="154"/>
      <c r="W2" s="155"/>
      <c r="X2" s="3" t="s">
        <v>1</v>
      </c>
    </row>
    <row r="3" spans="1:28" x14ac:dyDescent="0.25">
      <c r="A3" s="151"/>
      <c r="B3" s="157" t="s">
        <v>612</v>
      </c>
      <c r="C3" s="157"/>
      <c r="D3" s="157"/>
      <c r="E3" s="157"/>
      <c r="F3" s="157"/>
      <c r="G3" s="157"/>
      <c r="H3" s="157"/>
      <c r="I3" s="157"/>
      <c r="J3" s="157"/>
      <c r="K3" s="157"/>
      <c r="L3" s="157"/>
      <c r="M3" s="157"/>
      <c r="N3" s="157"/>
      <c r="O3" s="157"/>
      <c r="P3" s="157"/>
      <c r="Q3" s="157"/>
      <c r="R3" s="157"/>
      <c r="S3" s="157"/>
      <c r="T3" s="157"/>
      <c r="U3" s="157"/>
      <c r="V3" s="157"/>
      <c r="W3" s="158"/>
      <c r="X3" s="4" t="s">
        <v>613</v>
      </c>
    </row>
    <row r="4" spans="1:28" ht="21" x14ac:dyDescent="0.25">
      <c r="A4" s="151"/>
      <c r="B4" s="160" t="s">
        <v>614</v>
      </c>
      <c r="C4" s="160"/>
      <c r="D4" s="160"/>
      <c r="E4" s="160"/>
      <c r="F4" s="160"/>
      <c r="G4" s="160"/>
      <c r="H4" s="160"/>
      <c r="I4" s="160"/>
      <c r="J4" s="160"/>
      <c r="K4" s="160"/>
      <c r="L4" s="160"/>
      <c r="M4" s="160"/>
      <c r="N4" s="160"/>
      <c r="O4" s="160"/>
      <c r="P4" s="160"/>
      <c r="Q4" s="160"/>
      <c r="R4" s="160"/>
      <c r="S4" s="160"/>
      <c r="T4" s="160"/>
      <c r="U4" s="160"/>
      <c r="V4" s="160"/>
      <c r="W4" s="161"/>
      <c r="X4" s="5" t="s">
        <v>615</v>
      </c>
    </row>
    <row r="5" spans="1:28" ht="15.75" customHeight="1" thickBot="1" x14ac:dyDescent="0.3">
      <c r="A5" s="152"/>
      <c r="B5" s="163"/>
      <c r="C5" s="163"/>
      <c r="D5" s="163"/>
      <c r="E5" s="163"/>
      <c r="F5" s="163"/>
      <c r="G5" s="163"/>
      <c r="H5" s="163"/>
      <c r="I5" s="163"/>
      <c r="J5" s="163"/>
      <c r="K5" s="163"/>
      <c r="L5" s="163"/>
      <c r="M5" s="163"/>
      <c r="N5" s="163"/>
      <c r="O5" s="163"/>
      <c r="P5" s="163"/>
      <c r="Q5" s="163"/>
      <c r="R5" s="163"/>
      <c r="S5" s="163"/>
      <c r="T5" s="163"/>
      <c r="U5" s="163"/>
      <c r="V5" s="163"/>
      <c r="W5" s="164"/>
      <c r="X5" s="6" t="s">
        <v>6</v>
      </c>
    </row>
    <row r="6" spans="1:28" s="247" customFormat="1" ht="12.75" x14ac:dyDescent="0.25">
      <c r="A6" s="7" t="s">
        <v>7</v>
      </c>
      <c r="B6" s="135" t="s">
        <v>617</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6"/>
    </row>
    <row r="7" spans="1:28" s="247" customFormat="1" ht="25.5" x14ac:dyDescent="0.25">
      <c r="A7" s="8" t="s">
        <v>9</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70"/>
    </row>
    <row r="8" spans="1:28" s="247" customFormat="1" ht="38.25" x14ac:dyDescent="0.25">
      <c r="A8" s="8" t="s">
        <v>11</v>
      </c>
      <c r="B8" s="171"/>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5"/>
    </row>
    <row r="9" spans="1:28" s="247" customFormat="1" ht="12.75" x14ac:dyDescent="0.25">
      <c r="A9" s="143" t="s">
        <v>13</v>
      </c>
      <c r="B9" s="143"/>
      <c r="C9" s="143"/>
      <c r="D9" s="144"/>
      <c r="E9" s="144"/>
      <c r="F9" s="144"/>
      <c r="G9" s="144"/>
      <c r="H9" s="144"/>
      <c r="I9" s="144"/>
      <c r="J9" s="144"/>
      <c r="K9" s="144"/>
      <c r="L9" s="144"/>
      <c r="M9" s="144"/>
      <c r="N9" s="144"/>
      <c r="O9" s="144"/>
      <c r="P9" s="144"/>
      <c r="Q9" s="144"/>
      <c r="R9" s="144"/>
      <c r="S9" s="144"/>
      <c r="T9" s="144"/>
      <c r="U9" s="144"/>
      <c r="V9" s="144"/>
      <c r="W9" s="144"/>
      <c r="X9" s="144"/>
      <c r="Y9" s="144"/>
      <c r="Z9" s="144"/>
      <c r="AA9" s="144"/>
      <c r="AB9" s="145"/>
    </row>
    <row r="10" spans="1:28" s="247" customFormat="1" ht="12.75" x14ac:dyDescent="0.25">
      <c r="A10" s="142" t="s">
        <v>14</v>
      </c>
      <c r="B10" s="9" t="s">
        <v>15</v>
      </c>
      <c r="C10" s="25"/>
      <c r="D10" s="146">
        <v>43845</v>
      </c>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8"/>
    </row>
    <row r="11" spans="1:28" s="247" customFormat="1" ht="12.75" x14ac:dyDescent="0.25">
      <c r="A11" s="142"/>
      <c r="B11" s="9" t="s">
        <v>16</v>
      </c>
      <c r="C11" s="10"/>
      <c r="D11" s="174"/>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8"/>
    </row>
    <row r="12" spans="1:28" s="247" customFormat="1" ht="13.5" thickBot="1" x14ac:dyDescent="0.3">
      <c r="A12" s="142"/>
      <c r="B12" s="9" t="s">
        <v>18</v>
      </c>
      <c r="C12" s="9"/>
      <c r="D12" s="146" t="s">
        <v>1176</v>
      </c>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ht="19.5" customHeight="1" thickBot="1" x14ac:dyDescent="0.3">
      <c r="A13" s="165"/>
      <c r="B13" s="166"/>
      <c r="C13" s="166"/>
      <c r="D13" s="166"/>
      <c r="E13" s="166"/>
      <c r="F13" s="166"/>
      <c r="G13" s="166"/>
      <c r="H13" s="166"/>
      <c r="I13" s="166"/>
      <c r="J13" s="166"/>
      <c r="K13" s="166"/>
      <c r="L13" s="166"/>
      <c r="M13" s="166"/>
      <c r="N13" s="166"/>
      <c r="O13" s="166"/>
      <c r="P13" s="166"/>
      <c r="Q13" s="166"/>
      <c r="R13" s="166"/>
      <c r="S13" s="166"/>
      <c r="T13" s="166"/>
      <c r="U13" s="166"/>
      <c r="V13" s="166"/>
      <c r="W13" s="166"/>
      <c r="X13" s="167"/>
    </row>
    <row r="14" spans="1:28" ht="15.95" customHeight="1" thickBot="1" x14ac:dyDescent="0.3">
      <c r="A14" s="528" t="s">
        <v>616</v>
      </c>
      <c r="B14" s="529" t="s">
        <v>617</v>
      </c>
      <c r="C14" s="530"/>
      <c r="D14" s="530"/>
      <c r="E14" s="530"/>
      <c r="F14" s="530"/>
      <c r="G14" s="530"/>
      <c r="H14" s="530"/>
      <c r="I14" s="530"/>
      <c r="J14" s="530"/>
      <c r="K14" s="530"/>
      <c r="L14" s="530"/>
      <c r="M14" s="530"/>
      <c r="N14" s="530"/>
      <c r="O14" s="530"/>
      <c r="P14" s="530"/>
      <c r="Q14" s="530"/>
      <c r="R14" s="530"/>
      <c r="S14" s="530"/>
      <c r="T14" s="530"/>
      <c r="U14" s="530"/>
      <c r="V14" s="530"/>
      <c r="W14" s="530"/>
      <c r="X14" s="531"/>
    </row>
    <row r="15" spans="1:28" x14ac:dyDescent="0.25">
      <c r="A15" s="12"/>
      <c r="B15" s="12"/>
      <c r="C15" s="12"/>
      <c r="D15" s="12"/>
      <c r="E15" s="12"/>
      <c r="F15" s="12"/>
      <c r="G15" s="12"/>
      <c r="H15" s="12"/>
      <c r="I15" s="12"/>
      <c r="J15" s="12"/>
      <c r="K15" s="12"/>
      <c r="L15" s="12"/>
      <c r="M15" s="12"/>
      <c r="N15" s="12"/>
      <c r="O15" s="12"/>
      <c r="P15" s="12"/>
      <c r="Q15" s="12"/>
      <c r="R15" s="12"/>
      <c r="S15" s="12"/>
      <c r="T15" s="12"/>
      <c r="U15" s="12"/>
      <c r="V15" s="12"/>
      <c r="W15" s="13"/>
      <c r="X15" s="13"/>
    </row>
    <row r="16" spans="1:28" x14ac:dyDescent="0.25">
      <c r="A16" s="532" t="s">
        <v>20</v>
      </c>
      <c r="B16" s="532" t="s">
        <v>618</v>
      </c>
      <c r="C16" s="532" t="s">
        <v>24</v>
      </c>
      <c r="D16" s="532" t="s">
        <v>25</v>
      </c>
      <c r="E16" s="532" t="s">
        <v>619</v>
      </c>
      <c r="F16" s="532" t="s">
        <v>620</v>
      </c>
      <c r="G16" s="532" t="s">
        <v>29</v>
      </c>
      <c r="H16" s="532" t="s">
        <v>621</v>
      </c>
      <c r="I16" s="532" t="s">
        <v>622</v>
      </c>
      <c r="J16" s="532" t="s">
        <v>33</v>
      </c>
      <c r="K16" s="533" t="s">
        <v>34</v>
      </c>
      <c r="L16" s="533"/>
      <c r="M16" s="533"/>
      <c r="N16" s="533"/>
      <c r="O16" s="533"/>
      <c r="P16" s="532"/>
      <c r="Q16" s="532" t="s">
        <v>35</v>
      </c>
      <c r="R16" s="532"/>
      <c r="S16" s="532"/>
      <c r="T16" s="532"/>
      <c r="U16" s="532"/>
      <c r="V16" s="532" t="s">
        <v>623</v>
      </c>
      <c r="W16" s="532" t="s">
        <v>624</v>
      </c>
      <c r="X16" s="532" t="s">
        <v>38</v>
      </c>
    </row>
    <row r="17" spans="1:25" ht="47.25" customHeight="1" thickBot="1" x14ac:dyDescent="0.3">
      <c r="A17" s="532"/>
      <c r="B17" s="532"/>
      <c r="C17" s="532"/>
      <c r="D17" s="532"/>
      <c r="E17" s="532"/>
      <c r="F17" s="532"/>
      <c r="G17" s="532"/>
      <c r="H17" s="532"/>
      <c r="I17" s="532"/>
      <c r="J17" s="532"/>
      <c r="K17" s="534" t="s">
        <v>625</v>
      </c>
      <c r="L17" s="534" t="s">
        <v>626</v>
      </c>
      <c r="M17" s="534" t="s">
        <v>627</v>
      </c>
      <c r="N17" s="534" t="s">
        <v>628</v>
      </c>
      <c r="O17" s="534" t="s">
        <v>629</v>
      </c>
      <c r="P17" s="532"/>
      <c r="Q17" s="534" t="s">
        <v>630</v>
      </c>
      <c r="R17" s="534" t="s">
        <v>626</v>
      </c>
      <c r="S17" s="534" t="s">
        <v>627</v>
      </c>
      <c r="T17" s="534" t="s">
        <v>628</v>
      </c>
      <c r="U17" s="534" t="s">
        <v>629</v>
      </c>
      <c r="V17" s="532"/>
      <c r="W17" s="532"/>
      <c r="X17" s="532"/>
    </row>
    <row r="18" spans="1:25" ht="216.75" x14ac:dyDescent="0.25">
      <c r="A18" s="94" t="s">
        <v>631</v>
      </c>
      <c r="B18" s="25" t="s">
        <v>632</v>
      </c>
      <c r="C18" s="35">
        <v>1</v>
      </c>
      <c r="D18" s="535" t="s">
        <v>633</v>
      </c>
      <c r="E18" s="35" t="s">
        <v>634</v>
      </c>
      <c r="F18" s="536" t="s">
        <v>635</v>
      </c>
      <c r="G18" s="175" t="s">
        <v>636</v>
      </c>
      <c r="H18" s="20" t="s">
        <v>637</v>
      </c>
      <c r="I18" s="35" t="s">
        <v>638</v>
      </c>
      <c r="J18" s="20" t="s">
        <v>639</v>
      </c>
      <c r="K18" s="26">
        <v>0.25</v>
      </c>
      <c r="L18" s="26">
        <v>0.25</v>
      </c>
      <c r="M18" s="26">
        <v>0.25</v>
      </c>
      <c r="N18" s="26">
        <v>0.25</v>
      </c>
      <c r="O18" s="176">
        <v>1</v>
      </c>
      <c r="P18" s="532"/>
      <c r="Q18" s="29">
        <v>0.25</v>
      </c>
      <c r="R18" s="30">
        <v>0.25</v>
      </c>
      <c r="S18" s="30">
        <v>0.25</v>
      </c>
      <c r="T18" s="30">
        <v>0.25</v>
      </c>
      <c r="U18" s="537">
        <v>1</v>
      </c>
      <c r="V18" s="536" t="s">
        <v>640</v>
      </c>
      <c r="W18" s="41"/>
      <c r="X18" s="41"/>
    </row>
    <row r="19" spans="1:25" ht="229.5" x14ac:dyDescent="0.25">
      <c r="A19" s="94"/>
      <c r="B19" s="25" t="s">
        <v>641</v>
      </c>
      <c r="C19" s="35">
        <v>2</v>
      </c>
      <c r="D19" s="538" t="s">
        <v>642</v>
      </c>
      <c r="E19" s="35" t="s">
        <v>634</v>
      </c>
      <c r="F19" s="218" t="s">
        <v>643</v>
      </c>
      <c r="G19" s="218" t="s">
        <v>644</v>
      </c>
      <c r="H19" s="20" t="s">
        <v>645</v>
      </c>
      <c r="I19" s="35" t="s">
        <v>638</v>
      </c>
      <c r="J19" s="20" t="s">
        <v>646</v>
      </c>
      <c r="K19" s="26">
        <v>0.25</v>
      </c>
      <c r="L19" s="26">
        <v>0.25</v>
      </c>
      <c r="M19" s="26">
        <v>0.25</v>
      </c>
      <c r="N19" s="26">
        <v>0.25</v>
      </c>
      <c r="O19" s="176">
        <v>1</v>
      </c>
      <c r="P19" s="532"/>
      <c r="Q19" s="37">
        <v>0.25</v>
      </c>
      <c r="R19" s="24">
        <v>0.25</v>
      </c>
      <c r="S19" s="24">
        <v>0.25</v>
      </c>
      <c r="T19" s="30">
        <v>0.25</v>
      </c>
      <c r="U19" s="537">
        <v>1</v>
      </c>
      <c r="V19" s="22" t="s">
        <v>647</v>
      </c>
      <c r="W19" s="41"/>
      <c r="X19" s="41"/>
    </row>
    <row r="20" spans="1:25" ht="229.5" x14ac:dyDescent="0.25">
      <c r="A20" s="94"/>
      <c r="B20" s="25" t="s">
        <v>648</v>
      </c>
      <c r="C20" s="35">
        <v>3</v>
      </c>
      <c r="D20" s="538" t="s">
        <v>649</v>
      </c>
      <c r="E20" s="35" t="s">
        <v>634</v>
      </c>
      <c r="F20" s="218" t="s">
        <v>650</v>
      </c>
      <c r="G20" s="175" t="s">
        <v>651</v>
      </c>
      <c r="H20" s="20" t="s">
        <v>652</v>
      </c>
      <c r="I20" s="35" t="s">
        <v>638</v>
      </c>
      <c r="J20" s="20" t="s">
        <v>653</v>
      </c>
      <c r="K20" s="26">
        <v>0.25</v>
      </c>
      <c r="L20" s="26">
        <v>0.25</v>
      </c>
      <c r="M20" s="26">
        <v>0.25</v>
      </c>
      <c r="N20" s="26">
        <v>0.25</v>
      </c>
      <c r="O20" s="176">
        <v>1</v>
      </c>
      <c r="P20" s="532"/>
      <c r="Q20" s="37">
        <v>0.25</v>
      </c>
      <c r="R20" s="24">
        <v>0.25</v>
      </c>
      <c r="S20" s="24">
        <v>0.25</v>
      </c>
      <c r="T20" s="30">
        <v>0.25</v>
      </c>
      <c r="U20" s="537">
        <v>1</v>
      </c>
      <c r="V20" s="22" t="s">
        <v>654</v>
      </c>
      <c r="W20" s="41"/>
      <c r="X20" s="41"/>
    </row>
    <row r="21" spans="1:25" ht="153" x14ac:dyDescent="0.25">
      <c r="A21" s="94"/>
      <c r="B21" s="25" t="s">
        <v>648</v>
      </c>
      <c r="C21" s="35">
        <v>4</v>
      </c>
      <c r="D21" s="25" t="s">
        <v>655</v>
      </c>
      <c r="E21" s="35" t="s">
        <v>634</v>
      </c>
      <c r="F21" s="538" t="s">
        <v>656</v>
      </c>
      <c r="G21" s="218" t="s">
        <v>657</v>
      </c>
      <c r="H21" s="20" t="s">
        <v>658</v>
      </c>
      <c r="I21" s="35" t="s">
        <v>638</v>
      </c>
      <c r="J21" s="20" t="s">
        <v>659</v>
      </c>
      <c r="K21" s="26">
        <v>0.25</v>
      </c>
      <c r="L21" s="26">
        <v>0.25</v>
      </c>
      <c r="M21" s="26">
        <v>0.25</v>
      </c>
      <c r="N21" s="26">
        <v>0.25</v>
      </c>
      <c r="O21" s="435">
        <f>SUM(K21:N21)</f>
        <v>1</v>
      </c>
      <c r="P21" s="532"/>
      <c r="Q21" s="37">
        <v>0</v>
      </c>
      <c r="R21" s="24">
        <v>0.2</v>
      </c>
      <c r="S21" s="24">
        <v>0.5</v>
      </c>
      <c r="T21" s="30">
        <v>0.3</v>
      </c>
      <c r="U21" s="537">
        <v>1</v>
      </c>
      <c r="V21" s="22" t="s">
        <v>660</v>
      </c>
      <c r="W21" s="41"/>
      <c r="X21" s="41"/>
    </row>
    <row r="22" spans="1:25" ht="216.75" x14ac:dyDescent="0.25">
      <c r="A22" s="94"/>
      <c r="B22" s="25" t="s">
        <v>648</v>
      </c>
      <c r="C22" s="35">
        <v>5</v>
      </c>
      <c r="D22" s="538" t="s">
        <v>661</v>
      </c>
      <c r="E22" s="35" t="s">
        <v>634</v>
      </c>
      <c r="F22" s="218" t="s">
        <v>662</v>
      </c>
      <c r="G22" s="218" t="s">
        <v>663</v>
      </c>
      <c r="H22" s="46" t="s">
        <v>664</v>
      </c>
      <c r="I22" s="35" t="s">
        <v>638</v>
      </c>
      <c r="J22" s="20" t="s">
        <v>665</v>
      </c>
      <c r="K22" s="226">
        <v>0.25</v>
      </c>
      <c r="L22" s="226">
        <v>0.25</v>
      </c>
      <c r="M22" s="226">
        <v>0.25</v>
      </c>
      <c r="N22" s="226">
        <v>0.25</v>
      </c>
      <c r="O22" s="176">
        <v>1</v>
      </c>
      <c r="P22" s="532"/>
      <c r="Q22" s="37">
        <v>0.25</v>
      </c>
      <c r="R22" s="24">
        <v>0.25</v>
      </c>
      <c r="S22" s="24">
        <v>0.25</v>
      </c>
      <c r="T22" s="30">
        <v>0.25</v>
      </c>
      <c r="U22" s="537">
        <v>1</v>
      </c>
      <c r="V22" s="22" t="s">
        <v>666</v>
      </c>
      <c r="W22" s="41"/>
      <c r="X22" s="41"/>
    </row>
    <row r="23" spans="1:25" ht="268.5" thickBot="1" x14ac:dyDescent="0.3">
      <c r="A23" s="94"/>
      <c r="B23" s="25" t="s">
        <v>648</v>
      </c>
      <c r="C23" s="35">
        <v>6</v>
      </c>
      <c r="D23" s="539" t="s">
        <v>667</v>
      </c>
      <c r="E23" s="35" t="s">
        <v>668</v>
      </c>
      <c r="F23" s="540" t="s">
        <v>669</v>
      </c>
      <c r="G23" s="540" t="s">
        <v>670</v>
      </c>
      <c r="H23" s="182" t="s">
        <v>671</v>
      </c>
      <c r="I23" s="35" t="s">
        <v>638</v>
      </c>
      <c r="J23" s="56" t="s">
        <v>672</v>
      </c>
      <c r="K23" s="26">
        <v>0.5</v>
      </c>
      <c r="L23" s="26">
        <v>0.5</v>
      </c>
      <c r="M23" s="26"/>
      <c r="N23" s="26"/>
      <c r="O23" s="537">
        <v>1</v>
      </c>
      <c r="P23" s="532"/>
      <c r="Q23" s="541">
        <v>0</v>
      </c>
      <c r="R23" s="542">
        <v>0.5</v>
      </c>
      <c r="S23" s="542">
        <v>0.3</v>
      </c>
      <c r="T23" s="30">
        <v>0.2</v>
      </c>
      <c r="U23" s="537">
        <v>1</v>
      </c>
      <c r="V23" s="543" t="s">
        <v>673</v>
      </c>
      <c r="W23" s="41"/>
      <c r="X23" s="41"/>
    </row>
    <row r="24" spans="1:25" customFormat="1" x14ac:dyDescent="0.25">
      <c r="A24" s="532" t="s">
        <v>674</v>
      </c>
      <c r="B24" s="9" t="s">
        <v>675</v>
      </c>
      <c r="C24" s="544" t="s">
        <v>676</v>
      </c>
      <c r="D24" s="545"/>
      <c r="E24" s="546" t="s">
        <v>165</v>
      </c>
      <c r="F24" s="547"/>
      <c r="G24" s="547"/>
      <c r="H24" s="547"/>
      <c r="I24" s="548" t="s">
        <v>677</v>
      </c>
      <c r="J24" s="549" t="s">
        <v>165</v>
      </c>
      <c r="K24" s="550"/>
      <c r="L24" s="550"/>
      <c r="M24" s="550"/>
      <c r="N24" s="550"/>
      <c r="O24" s="550"/>
      <c r="P24" s="550"/>
      <c r="Q24" s="550"/>
      <c r="R24" s="551"/>
      <c r="S24" s="552" t="s">
        <v>678</v>
      </c>
      <c r="T24" s="552"/>
      <c r="U24" s="552"/>
      <c r="V24" s="553" t="s">
        <v>679</v>
      </c>
      <c r="W24" s="553"/>
      <c r="X24" s="553"/>
      <c r="Y24" s="2"/>
    </row>
    <row r="25" spans="1:25" customFormat="1" x14ac:dyDescent="0.25">
      <c r="A25" s="532"/>
      <c r="B25" s="9" t="s">
        <v>680</v>
      </c>
      <c r="C25" s="554"/>
      <c r="D25" s="555"/>
      <c r="E25" s="556" t="s">
        <v>681</v>
      </c>
      <c r="F25" s="557"/>
      <c r="G25" s="557"/>
      <c r="H25" s="558"/>
      <c r="I25" s="548"/>
      <c r="J25" s="556" t="s">
        <v>682</v>
      </c>
      <c r="K25" s="557"/>
      <c r="L25" s="557"/>
      <c r="M25" s="557"/>
      <c r="N25" s="557"/>
      <c r="O25" s="557"/>
      <c r="P25" s="557"/>
      <c r="Q25" s="557"/>
      <c r="R25" s="558"/>
      <c r="S25" s="552"/>
      <c r="T25" s="552"/>
      <c r="U25" s="552"/>
      <c r="V25" s="553" t="s">
        <v>683</v>
      </c>
      <c r="W25" s="553"/>
      <c r="X25" s="553"/>
      <c r="Y25" s="2"/>
    </row>
    <row r="26" spans="1:25" customFormat="1" x14ac:dyDescent="0.25">
      <c r="A26" s="532"/>
      <c r="B26" s="9" t="s">
        <v>684</v>
      </c>
      <c r="C26" s="559"/>
      <c r="D26" s="560"/>
      <c r="E26" s="546" t="s">
        <v>685</v>
      </c>
      <c r="F26" s="547" t="s">
        <v>686</v>
      </c>
      <c r="G26" s="547"/>
      <c r="H26" s="547"/>
      <c r="I26" s="548"/>
      <c r="J26" s="556" t="s">
        <v>687</v>
      </c>
      <c r="K26" s="557"/>
      <c r="L26" s="557"/>
      <c r="M26" s="557"/>
      <c r="N26" s="557"/>
      <c r="O26" s="557"/>
      <c r="P26" s="557"/>
      <c r="Q26" s="557"/>
      <c r="R26" s="558"/>
      <c r="S26" s="552"/>
      <c r="T26" s="552"/>
      <c r="U26" s="552"/>
      <c r="V26" s="553" t="s">
        <v>688</v>
      </c>
      <c r="W26" s="553"/>
      <c r="X26" s="553"/>
      <c r="Y26" s="2"/>
    </row>
  </sheetData>
  <mergeCells count="44">
    <mergeCell ref="V25:X25"/>
    <mergeCell ref="J26:R26"/>
    <mergeCell ref="V26:X26"/>
    <mergeCell ref="B6:AB6"/>
    <mergeCell ref="B7:AB7"/>
    <mergeCell ref="B8:AB8"/>
    <mergeCell ref="A9:C9"/>
    <mergeCell ref="D9:AB9"/>
    <mergeCell ref="A10:A12"/>
    <mergeCell ref="D10:AB10"/>
    <mergeCell ref="X16:X17"/>
    <mergeCell ref="A18:A23"/>
    <mergeCell ref="A24:A26"/>
    <mergeCell ref="C24:D26"/>
    <mergeCell ref="I24:I26"/>
    <mergeCell ref="J24:R24"/>
    <mergeCell ref="S24:U26"/>
    <mergeCell ref="V24:X24"/>
    <mergeCell ref="E25:H25"/>
    <mergeCell ref="J25:R25"/>
    <mergeCell ref="J16:J17"/>
    <mergeCell ref="K16:O16"/>
    <mergeCell ref="P16:P23"/>
    <mergeCell ref="Q16:U16"/>
    <mergeCell ref="V16:V17"/>
    <mergeCell ref="W16:W17"/>
    <mergeCell ref="B14:X14"/>
    <mergeCell ref="A16:A17"/>
    <mergeCell ref="B16:B17"/>
    <mergeCell ref="C16:C17"/>
    <mergeCell ref="D16:D17"/>
    <mergeCell ref="E16:E17"/>
    <mergeCell ref="F16:F17"/>
    <mergeCell ref="G16:G17"/>
    <mergeCell ref="H16:H17"/>
    <mergeCell ref="I16:I17"/>
    <mergeCell ref="A1:V1"/>
    <mergeCell ref="A2:A5"/>
    <mergeCell ref="B2:W2"/>
    <mergeCell ref="B3:W3"/>
    <mergeCell ref="B4:W5"/>
    <mergeCell ref="A13:X13"/>
    <mergeCell ref="D11:AB11"/>
    <mergeCell ref="D12:AB12"/>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1C57-C196-4675-9D46-45CC07CFC594}">
  <sheetPr codeName="Hoja8"/>
  <dimension ref="A1:AB39"/>
  <sheetViews>
    <sheetView workbookViewId="0">
      <selection activeCell="D13" sqref="D13:AB13"/>
    </sheetView>
  </sheetViews>
  <sheetFormatPr baseColWidth="10" defaultColWidth="8" defaultRowHeight="15" x14ac:dyDescent="0.25"/>
  <cols>
    <col min="1" max="1" width="24.42578125" style="2" customWidth="1"/>
    <col min="2" max="2" width="17.28515625" style="2" customWidth="1"/>
    <col min="3" max="3" width="13.5703125" style="2" customWidth="1"/>
    <col min="4" max="4" width="16.140625" style="2" customWidth="1"/>
    <col min="5" max="5" width="5.7109375" style="2" customWidth="1"/>
    <col min="6" max="6" width="17" style="2" customWidth="1"/>
    <col min="7" max="7" width="17.85546875" style="2" customWidth="1"/>
    <col min="8" max="8" width="12.85546875" style="2" customWidth="1"/>
    <col min="9" max="9" width="15" style="2" customWidth="1"/>
    <col min="10" max="10" width="14.85546875" style="2" customWidth="1"/>
    <col min="11" max="11" width="14" style="2" customWidth="1"/>
    <col min="12" max="12" width="13.42578125" style="2" customWidth="1"/>
    <col min="13" max="13" width="11.5703125" style="2" customWidth="1"/>
    <col min="14" max="14" width="18" style="2" customWidth="1"/>
    <col min="15" max="15" width="7.7109375" style="2" customWidth="1"/>
    <col min="16" max="16" width="7.5703125" style="2" customWidth="1"/>
    <col min="17" max="17" width="7.140625" style="2" customWidth="1"/>
    <col min="18" max="18" width="7.28515625" style="2" customWidth="1"/>
    <col min="19" max="19" width="21" style="2" customWidth="1"/>
    <col min="20" max="20" width="1.7109375" style="708" customWidth="1"/>
    <col min="21" max="21" width="8.140625" style="1" customWidth="1"/>
    <col min="22" max="22" width="8.140625" style="2" customWidth="1"/>
    <col min="23" max="23" width="8.28515625" style="2" customWidth="1"/>
    <col min="24" max="24" width="8" style="2"/>
    <col min="25" max="25" width="14.7109375" style="1" customWidth="1"/>
    <col min="26" max="26" width="99.7109375" style="2" customWidth="1"/>
    <col min="27" max="27" width="28" style="562" customWidth="1"/>
    <col min="28" max="28" width="31.140625" style="2" customWidth="1"/>
    <col min="29" max="29" width="71.7109375" style="2" customWidth="1"/>
    <col min="30" max="256" width="10.7109375" style="2" customWidth="1"/>
    <col min="257" max="257" width="25.28515625" style="2" customWidth="1"/>
    <col min="258" max="258" width="22.5703125" style="2" customWidth="1"/>
    <col min="259" max="259" width="20.5703125" style="2" customWidth="1"/>
    <col min="260" max="260" width="20.42578125" style="2" customWidth="1"/>
    <col min="261" max="261" width="5.7109375" style="2" customWidth="1"/>
    <col min="262" max="262" width="23.42578125" style="2" customWidth="1"/>
    <col min="263" max="264" width="18.7109375" style="2" customWidth="1"/>
    <col min="265" max="265" width="20.42578125" style="2" customWidth="1"/>
    <col min="266" max="266" width="24" style="2" customWidth="1"/>
    <col min="267" max="267" width="17.85546875" style="2" customWidth="1"/>
    <col min="268" max="268" width="16.85546875" style="2" customWidth="1"/>
    <col min="269" max="269" width="15.85546875" style="2" customWidth="1"/>
    <col min="270" max="270" width="23.28515625" style="2" customWidth="1"/>
    <col min="271" max="271" width="8.5703125" style="2" customWidth="1"/>
    <col min="272" max="272" width="8.85546875" style="2" customWidth="1"/>
    <col min="273" max="273" width="8.140625" style="2" customWidth="1"/>
    <col min="274" max="274" width="8.7109375" style="2" customWidth="1"/>
    <col min="275" max="275" width="23" style="2" customWidth="1"/>
    <col min="276" max="276" width="4.42578125" style="2" customWidth="1"/>
    <col min="277" max="277" width="11.28515625" style="2" customWidth="1"/>
    <col min="278" max="278" width="9.42578125" style="2" customWidth="1"/>
    <col min="279" max="279" width="9.28515625" style="2" customWidth="1"/>
    <col min="280" max="280" width="9" style="2" customWidth="1"/>
    <col min="281" max="281" width="15.42578125" style="2" customWidth="1"/>
    <col min="282" max="282" width="57.42578125" style="2" customWidth="1"/>
    <col min="283" max="283" width="36.85546875" style="2" customWidth="1"/>
    <col min="284" max="284" width="36.140625" style="2" customWidth="1"/>
    <col min="285" max="285" width="71.7109375" style="2" customWidth="1"/>
    <col min="286" max="512" width="10.7109375" style="2" customWidth="1"/>
    <col min="513" max="513" width="25.28515625" style="2" customWidth="1"/>
    <col min="514" max="514" width="22.5703125" style="2" customWidth="1"/>
    <col min="515" max="515" width="20.5703125" style="2" customWidth="1"/>
    <col min="516" max="516" width="20.42578125" style="2" customWidth="1"/>
    <col min="517" max="517" width="5.7109375" style="2" customWidth="1"/>
    <col min="518" max="518" width="23.42578125" style="2" customWidth="1"/>
    <col min="519" max="520" width="18.7109375" style="2" customWidth="1"/>
    <col min="521" max="521" width="20.42578125" style="2" customWidth="1"/>
    <col min="522" max="522" width="24" style="2" customWidth="1"/>
    <col min="523" max="523" width="17.85546875" style="2" customWidth="1"/>
    <col min="524" max="524" width="16.85546875" style="2" customWidth="1"/>
    <col min="525" max="525" width="15.85546875" style="2" customWidth="1"/>
    <col min="526" max="526" width="23.28515625" style="2" customWidth="1"/>
    <col min="527" max="527" width="8.5703125" style="2" customWidth="1"/>
    <col min="528" max="528" width="8.85546875" style="2" customWidth="1"/>
    <col min="529" max="529" width="8.140625" style="2" customWidth="1"/>
    <col min="530" max="530" width="8.7109375" style="2" customWidth="1"/>
    <col min="531" max="531" width="23" style="2" customWidth="1"/>
    <col min="532" max="532" width="4.42578125" style="2" customWidth="1"/>
    <col min="533" max="533" width="11.28515625" style="2" customWidth="1"/>
    <col min="534" max="534" width="9.42578125" style="2" customWidth="1"/>
    <col min="535" max="535" width="9.28515625" style="2" customWidth="1"/>
    <col min="536" max="536" width="9" style="2" customWidth="1"/>
    <col min="537" max="537" width="15.42578125" style="2" customWidth="1"/>
    <col min="538" max="538" width="57.42578125" style="2" customWidth="1"/>
    <col min="539" max="539" width="36.85546875" style="2" customWidth="1"/>
    <col min="540" max="540" width="36.140625" style="2" customWidth="1"/>
    <col min="541" max="541" width="71.7109375" style="2" customWidth="1"/>
    <col min="542" max="768" width="10.7109375" style="2" customWidth="1"/>
    <col min="769" max="769" width="25.28515625" style="2" customWidth="1"/>
    <col min="770" max="770" width="22.5703125" style="2" customWidth="1"/>
    <col min="771" max="771" width="20.5703125" style="2" customWidth="1"/>
    <col min="772" max="772" width="20.42578125" style="2" customWidth="1"/>
    <col min="773" max="773" width="5.7109375" style="2" customWidth="1"/>
    <col min="774" max="774" width="23.42578125" style="2" customWidth="1"/>
    <col min="775" max="776" width="18.7109375" style="2" customWidth="1"/>
    <col min="777" max="777" width="20.42578125" style="2" customWidth="1"/>
    <col min="778" max="778" width="24" style="2" customWidth="1"/>
    <col min="779" max="779" width="17.85546875" style="2" customWidth="1"/>
    <col min="780" max="780" width="16.85546875" style="2" customWidth="1"/>
    <col min="781" max="781" width="15.85546875" style="2" customWidth="1"/>
    <col min="782" max="782" width="23.28515625" style="2" customWidth="1"/>
    <col min="783" max="783" width="8.5703125" style="2" customWidth="1"/>
    <col min="784" max="784" width="8.85546875" style="2" customWidth="1"/>
    <col min="785" max="785" width="8.140625" style="2" customWidth="1"/>
    <col min="786" max="786" width="8.7109375" style="2" customWidth="1"/>
    <col min="787" max="787" width="23" style="2" customWidth="1"/>
    <col min="788" max="788" width="4.42578125" style="2" customWidth="1"/>
    <col min="789" max="789" width="11.28515625" style="2" customWidth="1"/>
    <col min="790" max="790" width="9.42578125" style="2" customWidth="1"/>
    <col min="791" max="791" width="9.28515625" style="2" customWidth="1"/>
    <col min="792" max="792" width="9" style="2" customWidth="1"/>
    <col min="793" max="793" width="15.42578125" style="2" customWidth="1"/>
    <col min="794" max="794" width="57.42578125" style="2" customWidth="1"/>
    <col min="795" max="795" width="36.85546875" style="2" customWidth="1"/>
    <col min="796" max="796" width="36.140625" style="2" customWidth="1"/>
    <col min="797" max="797" width="71.7109375" style="2" customWidth="1"/>
    <col min="798" max="1024" width="10.7109375" style="2" customWidth="1"/>
    <col min="1025" max="1025" width="25.28515625" style="2" customWidth="1"/>
    <col min="1026" max="1026" width="22.5703125" style="2" customWidth="1"/>
    <col min="1027" max="1027" width="20.5703125" style="2" customWidth="1"/>
    <col min="1028" max="1028" width="20.42578125" style="2" customWidth="1"/>
    <col min="1029" max="1029" width="5.7109375" style="2" customWidth="1"/>
    <col min="1030" max="1030" width="23.42578125" style="2" customWidth="1"/>
    <col min="1031" max="1032" width="18.7109375" style="2" customWidth="1"/>
    <col min="1033" max="1033" width="20.42578125" style="2" customWidth="1"/>
    <col min="1034" max="1034" width="24" style="2" customWidth="1"/>
    <col min="1035" max="1035" width="17.85546875" style="2" customWidth="1"/>
    <col min="1036" max="1036" width="16.85546875" style="2" customWidth="1"/>
    <col min="1037" max="1037" width="15.85546875" style="2" customWidth="1"/>
    <col min="1038" max="1038" width="23.28515625" style="2" customWidth="1"/>
    <col min="1039" max="1039" width="8.5703125" style="2" customWidth="1"/>
    <col min="1040" max="1040" width="8.85546875" style="2" customWidth="1"/>
    <col min="1041" max="1041" width="8.140625" style="2" customWidth="1"/>
    <col min="1042" max="1042" width="8.7109375" style="2" customWidth="1"/>
    <col min="1043" max="1043" width="23" style="2" customWidth="1"/>
    <col min="1044" max="1044" width="4.42578125" style="2" customWidth="1"/>
    <col min="1045" max="1045" width="11.28515625" style="2" customWidth="1"/>
    <col min="1046" max="1046" width="9.42578125" style="2" customWidth="1"/>
    <col min="1047" max="1047" width="9.28515625" style="2" customWidth="1"/>
    <col min="1048" max="1048" width="9" style="2" customWidth="1"/>
    <col min="1049" max="1049" width="15.42578125" style="2" customWidth="1"/>
    <col min="1050" max="1050" width="57.42578125" style="2" customWidth="1"/>
    <col min="1051" max="1051" width="36.85546875" style="2" customWidth="1"/>
    <col min="1052" max="1052" width="36.140625" style="2" customWidth="1"/>
    <col min="1053" max="1053" width="71.7109375" style="2" customWidth="1"/>
    <col min="1054" max="1280" width="10.7109375" style="2" customWidth="1"/>
    <col min="1281" max="1281" width="25.28515625" style="2" customWidth="1"/>
    <col min="1282" max="1282" width="22.5703125" style="2" customWidth="1"/>
    <col min="1283" max="1283" width="20.5703125" style="2" customWidth="1"/>
    <col min="1284" max="1284" width="20.42578125" style="2" customWidth="1"/>
    <col min="1285" max="1285" width="5.7109375" style="2" customWidth="1"/>
    <col min="1286" max="1286" width="23.42578125" style="2" customWidth="1"/>
    <col min="1287" max="1288" width="18.7109375" style="2" customWidth="1"/>
    <col min="1289" max="1289" width="20.42578125" style="2" customWidth="1"/>
    <col min="1290" max="1290" width="24" style="2" customWidth="1"/>
    <col min="1291" max="1291" width="17.85546875" style="2" customWidth="1"/>
    <col min="1292" max="1292" width="16.85546875" style="2" customWidth="1"/>
    <col min="1293" max="1293" width="15.85546875" style="2" customWidth="1"/>
    <col min="1294" max="1294" width="23.28515625" style="2" customWidth="1"/>
    <col min="1295" max="1295" width="8.5703125" style="2" customWidth="1"/>
    <col min="1296" max="1296" width="8.85546875" style="2" customWidth="1"/>
    <col min="1297" max="1297" width="8.140625" style="2" customWidth="1"/>
    <col min="1298" max="1298" width="8.7109375" style="2" customWidth="1"/>
    <col min="1299" max="1299" width="23" style="2" customWidth="1"/>
    <col min="1300" max="1300" width="4.42578125" style="2" customWidth="1"/>
    <col min="1301" max="1301" width="11.28515625" style="2" customWidth="1"/>
    <col min="1302" max="1302" width="9.42578125" style="2" customWidth="1"/>
    <col min="1303" max="1303" width="9.28515625" style="2" customWidth="1"/>
    <col min="1304" max="1304" width="9" style="2" customWidth="1"/>
    <col min="1305" max="1305" width="15.42578125" style="2" customWidth="1"/>
    <col min="1306" max="1306" width="57.42578125" style="2" customWidth="1"/>
    <col min="1307" max="1307" width="36.85546875" style="2" customWidth="1"/>
    <col min="1308" max="1308" width="36.140625" style="2" customWidth="1"/>
    <col min="1309" max="1309" width="71.7109375" style="2" customWidth="1"/>
    <col min="1310" max="1536" width="10.7109375" style="2" customWidth="1"/>
    <col min="1537" max="1537" width="25.28515625" style="2" customWidth="1"/>
    <col min="1538" max="1538" width="22.5703125" style="2" customWidth="1"/>
    <col min="1539" max="1539" width="20.5703125" style="2" customWidth="1"/>
    <col min="1540" max="1540" width="20.42578125" style="2" customWidth="1"/>
    <col min="1541" max="1541" width="5.7109375" style="2" customWidth="1"/>
    <col min="1542" max="1542" width="23.42578125" style="2" customWidth="1"/>
    <col min="1543" max="1544" width="18.7109375" style="2" customWidth="1"/>
    <col min="1545" max="1545" width="20.42578125" style="2" customWidth="1"/>
    <col min="1546" max="1546" width="24" style="2" customWidth="1"/>
    <col min="1547" max="1547" width="17.85546875" style="2" customWidth="1"/>
    <col min="1548" max="1548" width="16.85546875" style="2" customWidth="1"/>
    <col min="1549" max="1549" width="15.85546875" style="2" customWidth="1"/>
    <col min="1550" max="1550" width="23.28515625" style="2" customWidth="1"/>
    <col min="1551" max="1551" width="8.5703125" style="2" customWidth="1"/>
    <col min="1552" max="1552" width="8.85546875" style="2" customWidth="1"/>
    <col min="1553" max="1553" width="8.140625" style="2" customWidth="1"/>
    <col min="1554" max="1554" width="8.7109375" style="2" customWidth="1"/>
    <col min="1555" max="1555" width="23" style="2" customWidth="1"/>
    <col min="1556" max="1556" width="4.42578125" style="2" customWidth="1"/>
    <col min="1557" max="1557" width="11.28515625" style="2" customWidth="1"/>
    <col min="1558" max="1558" width="9.42578125" style="2" customWidth="1"/>
    <col min="1559" max="1559" width="9.28515625" style="2" customWidth="1"/>
    <col min="1560" max="1560" width="9" style="2" customWidth="1"/>
    <col min="1561" max="1561" width="15.42578125" style="2" customWidth="1"/>
    <col min="1562" max="1562" width="57.42578125" style="2" customWidth="1"/>
    <col min="1563" max="1563" width="36.85546875" style="2" customWidth="1"/>
    <col min="1564" max="1564" width="36.140625" style="2" customWidth="1"/>
    <col min="1565" max="1565" width="71.7109375" style="2" customWidth="1"/>
    <col min="1566" max="1792" width="10.7109375" style="2" customWidth="1"/>
    <col min="1793" max="1793" width="25.28515625" style="2" customWidth="1"/>
    <col min="1794" max="1794" width="22.5703125" style="2" customWidth="1"/>
    <col min="1795" max="1795" width="20.5703125" style="2" customWidth="1"/>
    <col min="1796" max="1796" width="20.42578125" style="2" customWidth="1"/>
    <col min="1797" max="1797" width="5.7109375" style="2" customWidth="1"/>
    <col min="1798" max="1798" width="23.42578125" style="2" customWidth="1"/>
    <col min="1799" max="1800" width="18.7109375" style="2" customWidth="1"/>
    <col min="1801" max="1801" width="20.42578125" style="2" customWidth="1"/>
    <col min="1802" max="1802" width="24" style="2" customWidth="1"/>
    <col min="1803" max="1803" width="17.85546875" style="2" customWidth="1"/>
    <col min="1804" max="1804" width="16.85546875" style="2" customWidth="1"/>
    <col min="1805" max="1805" width="15.85546875" style="2" customWidth="1"/>
    <col min="1806" max="1806" width="23.28515625" style="2" customWidth="1"/>
    <col min="1807" max="1807" width="8.5703125" style="2" customWidth="1"/>
    <col min="1808" max="1808" width="8.85546875" style="2" customWidth="1"/>
    <col min="1809" max="1809" width="8.140625" style="2" customWidth="1"/>
    <col min="1810" max="1810" width="8.7109375" style="2" customWidth="1"/>
    <col min="1811" max="1811" width="23" style="2" customWidth="1"/>
    <col min="1812" max="1812" width="4.42578125" style="2" customWidth="1"/>
    <col min="1813" max="1813" width="11.28515625" style="2" customWidth="1"/>
    <col min="1814" max="1814" width="9.42578125" style="2" customWidth="1"/>
    <col min="1815" max="1815" width="9.28515625" style="2" customWidth="1"/>
    <col min="1816" max="1816" width="9" style="2" customWidth="1"/>
    <col min="1817" max="1817" width="15.42578125" style="2" customWidth="1"/>
    <col min="1818" max="1818" width="57.42578125" style="2" customWidth="1"/>
    <col min="1819" max="1819" width="36.85546875" style="2" customWidth="1"/>
    <col min="1820" max="1820" width="36.140625" style="2" customWidth="1"/>
    <col min="1821" max="1821" width="71.7109375" style="2" customWidth="1"/>
    <col min="1822" max="2048" width="10.7109375" style="2" customWidth="1"/>
    <col min="2049" max="2049" width="25.28515625" style="2" customWidth="1"/>
    <col min="2050" max="2050" width="22.5703125" style="2" customWidth="1"/>
    <col min="2051" max="2051" width="20.5703125" style="2" customWidth="1"/>
    <col min="2052" max="2052" width="20.42578125" style="2" customWidth="1"/>
    <col min="2053" max="2053" width="5.7109375" style="2" customWidth="1"/>
    <col min="2054" max="2054" width="23.42578125" style="2" customWidth="1"/>
    <col min="2055" max="2056" width="18.7109375" style="2" customWidth="1"/>
    <col min="2057" max="2057" width="20.42578125" style="2" customWidth="1"/>
    <col min="2058" max="2058" width="24" style="2" customWidth="1"/>
    <col min="2059" max="2059" width="17.85546875" style="2" customWidth="1"/>
    <col min="2060" max="2060" width="16.85546875" style="2" customWidth="1"/>
    <col min="2061" max="2061" width="15.85546875" style="2" customWidth="1"/>
    <col min="2062" max="2062" width="23.28515625" style="2" customWidth="1"/>
    <col min="2063" max="2063" width="8.5703125" style="2" customWidth="1"/>
    <col min="2064" max="2064" width="8.85546875" style="2" customWidth="1"/>
    <col min="2065" max="2065" width="8.140625" style="2" customWidth="1"/>
    <col min="2066" max="2066" width="8.7109375" style="2" customWidth="1"/>
    <col min="2067" max="2067" width="23" style="2" customWidth="1"/>
    <col min="2068" max="2068" width="4.42578125" style="2" customWidth="1"/>
    <col min="2069" max="2069" width="11.28515625" style="2" customWidth="1"/>
    <col min="2070" max="2070" width="9.42578125" style="2" customWidth="1"/>
    <col min="2071" max="2071" width="9.28515625" style="2" customWidth="1"/>
    <col min="2072" max="2072" width="9" style="2" customWidth="1"/>
    <col min="2073" max="2073" width="15.42578125" style="2" customWidth="1"/>
    <col min="2074" max="2074" width="57.42578125" style="2" customWidth="1"/>
    <col min="2075" max="2075" width="36.85546875" style="2" customWidth="1"/>
    <col min="2076" max="2076" width="36.140625" style="2" customWidth="1"/>
    <col min="2077" max="2077" width="71.7109375" style="2" customWidth="1"/>
    <col min="2078" max="2304" width="10.7109375" style="2" customWidth="1"/>
    <col min="2305" max="2305" width="25.28515625" style="2" customWidth="1"/>
    <col min="2306" max="2306" width="22.5703125" style="2" customWidth="1"/>
    <col min="2307" max="2307" width="20.5703125" style="2" customWidth="1"/>
    <col min="2308" max="2308" width="20.42578125" style="2" customWidth="1"/>
    <col min="2309" max="2309" width="5.7109375" style="2" customWidth="1"/>
    <col min="2310" max="2310" width="23.42578125" style="2" customWidth="1"/>
    <col min="2311" max="2312" width="18.7109375" style="2" customWidth="1"/>
    <col min="2313" max="2313" width="20.42578125" style="2" customWidth="1"/>
    <col min="2314" max="2314" width="24" style="2" customWidth="1"/>
    <col min="2315" max="2315" width="17.85546875" style="2" customWidth="1"/>
    <col min="2316" max="2316" width="16.85546875" style="2" customWidth="1"/>
    <col min="2317" max="2317" width="15.85546875" style="2" customWidth="1"/>
    <col min="2318" max="2318" width="23.28515625" style="2" customWidth="1"/>
    <col min="2319" max="2319" width="8.5703125" style="2" customWidth="1"/>
    <col min="2320" max="2320" width="8.85546875" style="2" customWidth="1"/>
    <col min="2321" max="2321" width="8.140625" style="2" customWidth="1"/>
    <col min="2322" max="2322" width="8.7109375" style="2" customWidth="1"/>
    <col min="2323" max="2323" width="23" style="2" customWidth="1"/>
    <col min="2324" max="2324" width="4.42578125" style="2" customWidth="1"/>
    <col min="2325" max="2325" width="11.28515625" style="2" customWidth="1"/>
    <col min="2326" max="2326" width="9.42578125" style="2" customWidth="1"/>
    <col min="2327" max="2327" width="9.28515625" style="2" customWidth="1"/>
    <col min="2328" max="2328" width="9" style="2" customWidth="1"/>
    <col min="2329" max="2329" width="15.42578125" style="2" customWidth="1"/>
    <col min="2330" max="2330" width="57.42578125" style="2" customWidth="1"/>
    <col min="2331" max="2331" width="36.85546875" style="2" customWidth="1"/>
    <col min="2332" max="2332" width="36.140625" style="2" customWidth="1"/>
    <col min="2333" max="2333" width="71.7109375" style="2" customWidth="1"/>
    <col min="2334" max="2560" width="10.7109375" style="2" customWidth="1"/>
    <col min="2561" max="2561" width="25.28515625" style="2" customWidth="1"/>
    <col min="2562" max="2562" width="22.5703125" style="2" customWidth="1"/>
    <col min="2563" max="2563" width="20.5703125" style="2" customWidth="1"/>
    <col min="2564" max="2564" width="20.42578125" style="2" customWidth="1"/>
    <col min="2565" max="2565" width="5.7109375" style="2" customWidth="1"/>
    <col min="2566" max="2566" width="23.42578125" style="2" customWidth="1"/>
    <col min="2567" max="2568" width="18.7109375" style="2" customWidth="1"/>
    <col min="2569" max="2569" width="20.42578125" style="2" customWidth="1"/>
    <col min="2570" max="2570" width="24" style="2" customWidth="1"/>
    <col min="2571" max="2571" width="17.85546875" style="2" customWidth="1"/>
    <col min="2572" max="2572" width="16.85546875" style="2" customWidth="1"/>
    <col min="2573" max="2573" width="15.85546875" style="2" customWidth="1"/>
    <col min="2574" max="2574" width="23.28515625" style="2" customWidth="1"/>
    <col min="2575" max="2575" width="8.5703125" style="2" customWidth="1"/>
    <col min="2576" max="2576" width="8.85546875" style="2" customWidth="1"/>
    <col min="2577" max="2577" width="8.140625" style="2" customWidth="1"/>
    <col min="2578" max="2578" width="8.7109375" style="2" customWidth="1"/>
    <col min="2579" max="2579" width="23" style="2" customWidth="1"/>
    <col min="2580" max="2580" width="4.42578125" style="2" customWidth="1"/>
    <col min="2581" max="2581" width="11.28515625" style="2" customWidth="1"/>
    <col min="2582" max="2582" width="9.42578125" style="2" customWidth="1"/>
    <col min="2583" max="2583" width="9.28515625" style="2" customWidth="1"/>
    <col min="2584" max="2584" width="9" style="2" customWidth="1"/>
    <col min="2585" max="2585" width="15.42578125" style="2" customWidth="1"/>
    <col min="2586" max="2586" width="57.42578125" style="2" customWidth="1"/>
    <col min="2587" max="2587" width="36.85546875" style="2" customWidth="1"/>
    <col min="2588" max="2588" width="36.140625" style="2" customWidth="1"/>
    <col min="2589" max="2589" width="71.7109375" style="2" customWidth="1"/>
    <col min="2590" max="2816" width="10.7109375" style="2" customWidth="1"/>
    <col min="2817" max="2817" width="25.28515625" style="2" customWidth="1"/>
    <col min="2818" max="2818" width="22.5703125" style="2" customWidth="1"/>
    <col min="2819" max="2819" width="20.5703125" style="2" customWidth="1"/>
    <col min="2820" max="2820" width="20.42578125" style="2" customWidth="1"/>
    <col min="2821" max="2821" width="5.7109375" style="2" customWidth="1"/>
    <col min="2822" max="2822" width="23.42578125" style="2" customWidth="1"/>
    <col min="2823" max="2824" width="18.7109375" style="2" customWidth="1"/>
    <col min="2825" max="2825" width="20.42578125" style="2" customWidth="1"/>
    <col min="2826" max="2826" width="24" style="2" customWidth="1"/>
    <col min="2827" max="2827" width="17.85546875" style="2" customWidth="1"/>
    <col min="2828" max="2828" width="16.85546875" style="2" customWidth="1"/>
    <col min="2829" max="2829" width="15.85546875" style="2" customWidth="1"/>
    <col min="2830" max="2830" width="23.28515625" style="2" customWidth="1"/>
    <col min="2831" max="2831" width="8.5703125" style="2" customWidth="1"/>
    <col min="2832" max="2832" width="8.85546875" style="2" customWidth="1"/>
    <col min="2833" max="2833" width="8.140625" style="2" customWidth="1"/>
    <col min="2834" max="2834" width="8.7109375" style="2" customWidth="1"/>
    <col min="2835" max="2835" width="23" style="2" customWidth="1"/>
    <col min="2836" max="2836" width="4.42578125" style="2" customWidth="1"/>
    <col min="2837" max="2837" width="11.28515625" style="2" customWidth="1"/>
    <col min="2838" max="2838" width="9.42578125" style="2" customWidth="1"/>
    <col min="2839" max="2839" width="9.28515625" style="2" customWidth="1"/>
    <col min="2840" max="2840" width="9" style="2" customWidth="1"/>
    <col min="2841" max="2841" width="15.42578125" style="2" customWidth="1"/>
    <col min="2842" max="2842" width="57.42578125" style="2" customWidth="1"/>
    <col min="2843" max="2843" width="36.85546875" style="2" customWidth="1"/>
    <col min="2844" max="2844" width="36.140625" style="2" customWidth="1"/>
    <col min="2845" max="2845" width="71.7109375" style="2" customWidth="1"/>
    <col min="2846" max="3072" width="10.7109375" style="2" customWidth="1"/>
    <col min="3073" max="3073" width="25.28515625" style="2" customWidth="1"/>
    <col min="3074" max="3074" width="22.5703125" style="2" customWidth="1"/>
    <col min="3075" max="3075" width="20.5703125" style="2" customWidth="1"/>
    <col min="3076" max="3076" width="20.42578125" style="2" customWidth="1"/>
    <col min="3077" max="3077" width="5.7109375" style="2" customWidth="1"/>
    <col min="3078" max="3078" width="23.42578125" style="2" customWidth="1"/>
    <col min="3079" max="3080" width="18.7109375" style="2" customWidth="1"/>
    <col min="3081" max="3081" width="20.42578125" style="2" customWidth="1"/>
    <col min="3082" max="3082" width="24" style="2" customWidth="1"/>
    <col min="3083" max="3083" width="17.85546875" style="2" customWidth="1"/>
    <col min="3084" max="3084" width="16.85546875" style="2" customWidth="1"/>
    <col min="3085" max="3085" width="15.85546875" style="2" customWidth="1"/>
    <col min="3086" max="3086" width="23.28515625" style="2" customWidth="1"/>
    <col min="3087" max="3087" width="8.5703125" style="2" customWidth="1"/>
    <col min="3088" max="3088" width="8.85546875" style="2" customWidth="1"/>
    <col min="3089" max="3089" width="8.140625" style="2" customWidth="1"/>
    <col min="3090" max="3090" width="8.7109375" style="2" customWidth="1"/>
    <col min="3091" max="3091" width="23" style="2" customWidth="1"/>
    <col min="3092" max="3092" width="4.42578125" style="2" customWidth="1"/>
    <col min="3093" max="3093" width="11.28515625" style="2" customWidth="1"/>
    <col min="3094" max="3094" width="9.42578125" style="2" customWidth="1"/>
    <col min="3095" max="3095" width="9.28515625" style="2" customWidth="1"/>
    <col min="3096" max="3096" width="9" style="2" customWidth="1"/>
    <col min="3097" max="3097" width="15.42578125" style="2" customWidth="1"/>
    <col min="3098" max="3098" width="57.42578125" style="2" customWidth="1"/>
    <col min="3099" max="3099" width="36.85546875" style="2" customWidth="1"/>
    <col min="3100" max="3100" width="36.140625" style="2" customWidth="1"/>
    <col min="3101" max="3101" width="71.7109375" style="2" customWidth="1"/>
    <col min="3102" max="3328" width="10.7109375" style="2" customWidth="1"/>
    <col min="3329" max="3329" width="25.28515625" style="2" customWidth="1"/>
    <col min="3330" max="3330" width="22.5703125" style="2" customWidth="1"/>
    <col min="3331" max="3331" width="20.5703125" style="2" customWidth="1"/>
    <col min="3332" max="3332" width="20.42578125" style="2" customWidth="1"/>
    <col min="3333" max="3333" width="5.7109375" style="2" customWidth="1"/>
    <col min="3334" max="3334" width="23.42578125" style="2" customWidth="1"/>
    <col min="3335" max="3336" width="18.7109375" style="2" customWidth="1"/>
    <col min="3337" max="3337" width="20.42578125" style="2" customWidth="1"/>
    <col min="3338" max="3338" width="24" style="2" customWidth="1"/>
    <col min="3339" max="3339" width="17.85546875" style="2" customWidth="1"/>
    <col min="3340" max="3340" width="16.85546875" style="2" customWidth="1"/>
    <col min="3341" max="3341" width="15.85546875" style="2" customWidth="1"/>
    <col min="3342" max="3342" width="23.28515625" style="2" customWidth="1"/>
    <col min="3343" max="3343" width="8.5703125" style="2" customWidth="1"/>
    <col min="3344" max="3344" width="8.85546875" style="2" customWidth="1"/>
    <col min="3345" max="3345" width="8.140625" style="2" customWidth="1"/>
    <col min="3346" max="3346" width="8.7109375" style="2" customWidth="1"/>
    <col min="3347" max="3347" width="23" style="2" customWidth="1"/>
    <col min="3348" max="3348" width="4.42578125" style="2" customWidth="1"/>
    <col min="3349" max="3349" width="11.28515625" style="2" customWidth="1"/>
    <col min="3350" max="3350" width="9.42578125" style="2" customWidth="1"/>
    <col min="3351" max="3351" width="9.28515625" style="2" customWidth="1"/>
    <col min="3352" max="3352" width="9" style="2" customWidth="1"/>
    <col min="3353" max="3353" width="15.42578125" style="2" customWidth="1"/>
    <col min="3354" max="3354" width="57.42578125" style="2" customWidth="1"/>
    <col min="3355" max="3355" width="36.85546875" style="2" customWidth="1"/>
    <col min="3356" max="3356" width="36.140625" style="2" customWidth="1"/>
    <col min="3357" max="3357" width="71.7109375" style="2" customWidth="1"/>
    <col min="3358" max="3584" width="10.7109375" style="2" customWidth="1"/>
    <col min="3585" max="3585" width="25.28515625" style="2" customWidth="1"/>
    <col min="3586" max="3586" width="22.5703125" style="2" customWidth="1"/>
    <col min="3587" max="3587" width="20.5703125" style="2" customWidth="1"/>
    <col min="3588" max="3588" width="20.42578125" style="2" customWidth="1"/>
    <col min="3589" max="3589" width="5.7109375" style="2" customWidth="1"/>
    <col min="3590" max="3590" width="23.42578125" style="2" customWidth="1"/>
    <col min="3591" max="3592" width="18.7109375" style="2" customWidth="1"/>
    <col min="3593" max="3593" width="20.42578125" style="2" customWidth="1"/>
    <col min="3594" max="3594" width="24" style="2" customWidth="1"/>
    <col min="3595" max="3595" width="17.85546875" style="2" customWidth="1"/>
    <col min="3596" max="3596" width="16.85546875" style="2" customWidth="1"/>
    <col min="3597" max="3597" width="15.85546875" style="2" customWidth="1"/>
    <col min="3598" max="3598" width="23.28515625" style="2" customWidth="1"/>
    <col min="3599" max="3599" width="8.5703125" style="2" customWidth="1"/>
    <col min="3600" max="3600" width="8.85546875" style="2" customWidth="1"/>
    <col min="3601" max="3601" width="8.140625" style="2" customWidth="1"/>
    <col min="3602" max="3602" width="8.7109375" style="2" customWidth="1"/>
    <col min="3603" max="3603" width="23" style="2" customWidth="1"/>
    <col min="3604" max="3604" width="4.42578125" style="2" customWidth="1"/>
    <col min="3605" max="3605" width="11.28515625" style="2" customWidth="1"/>
    <col min="3606" max="3606" width="9.42578125" style="2" customWidth="1"/>
    <col min="3607" max="3607" width="9.28515625" style="2" customWidth="1"/>
    <col min="3608" max="3608" width="9" style="2" customWidth="1"/>
    <col min="3609" max="3609" width="15.42578125" style="2" customWidth="1"/>
    <col min="3610" max="3610" width="57.42578125" style="2" customWidth="1"/>
    <col min="3611" max="3611" width="36.85546875" style="2" customWidth="1"/>
    <col min="3612" max="3612" width="36.140625" style="2" customWidth="1"/>
    <col min="3613" max="3613" width="71.7109375" style="2" customWidth="1"/>
    <col min="3614" max="3840" width="10.7109375" style="2" customWidth="1"/>
    <col min="3841" max="3841" width="25.28515625" style="2" customWidth="1"/>
    <col min="3842" max="3842" width="22.5703125" style="2" customWidth="1"/>
    <col min="3843" max="3843" width="20.5703125" style="2" customWidth="1"/>
    <col min="3844" max="3844" width="20.42578125" style="2" customWidth="1"/>
    <col min="3845" max="3845" width="5.7109375" style="2" customWidth="1"/>
    <col min="3846" max="3846" width="23.42578125" style="2" customWidth="1"/>
    <col min="3847" max="3848" width="18.7109375" style="2" customWidth="1"/>
    <col min="3849" max="3849" width="20.42578125" style="2" customWidth="1"/>
    <col min="3850" max="3850" width="24" style="2" customWidth="1"/>
    <col min="3851" max="3851" width="17.85546875" style="2" customWidth="1"/>
    <col min="3852" max="3852" width="16.85546875" style="2" customWidth="1"/>
    <col min="3853" max="3853" width="15.85546875" style="2" customWidth="1"/>
    <col min="3854" max="3854" width="23.28515625" style="2" customWidth="1"/>
    <col min="3855" max="3855" width="8.5703125" style="2" customWidth="1"/>
    <col min="3856" max="3856" width="8.85546875" style="2" customWidth="1"/>
    <col min="3857" max="3857" width="8.140625" style="2" customWidth="1"/>
    <col min="3858" max="3858" width="8.7109375" style="2" customWidth="1"/>
    <col min="3859" max="3859" width="23" style="2" customWidth="1"/>
    <col min="3860" max="3860" width="4.42578125" style="2" customWidth="1"/>
    <col min="3861" max="3861" width="11.28515625" style="2" customWidth="1"/>
    <col min="3862" max="3862" width="9.42578125" style="2" customWidth="1"/>
    <col min="3863" max="3863" width="9.28515625" style="2" customWidth="1"/>
    <col min="3864" max="3864" width="9" style="2" customWidth="1"/>
    <col min="3865" max="3865" width="15.42578125" style="2" customWidth="1"/>
    <col min="3866" max="3866" width="57.42578125" style="2" customWidth="1"/>
    <col min="3867" max="3867" width="36.85546875" style="2" customWidth="1"/>
    <col min="3868" max="3868" width="36.140625" style="2" customWidth="1"/>
    <col min="3869" max="3869" width="71.7109375" style="2" customWidth="1"/>
    <col min="3870" max="4096" width="10.7109375" style="2" customWidth="1"/>
    <col min="4097" max="4097" width="25.28515625" style="2" customWidth="1"/>
    <col min="4098" max="4098" width="22.5703125" style="2" customWidth="1"/>
    <col min="4099" max="4099" width="20.5703125" style="2" customWidth="1"/>
    <col min="4100" max="4100" width="20.42578125" style="2" customWidth="1"/>
    <col min="4101" max="4101" width="5.7109375" style="2" customWidth="1"/>
    <col min="4102" max="4102" width="23.42578125" style="2" customWidth="1"/>
    <col min="4103" max="4104" width="18.7109375" style="2" customWidth="1"/>
    <col min="4105" max="4105" width="20.42578125" style="2" customWidth="1"/>
    <col min="4106" max="4106" width="24" style="2" customWidth="1"/>
    <col min="4107" max="4107" width="17.85546875" style="2" customWidth="1"/>
    <col min="4108" max="4108" width="16.85546875" style="2" customWidth="1"/>
    <col min="4109" max="4109" width="15.85546875" style="2" customWidth="1"/>
    <col min="4110" max="4110" width="23.28515625" style="2" customWidth="1"/>
    <col min="4111" max="4111" width="8.5703125" style="2" customWidth="1"/>
    <col min="4112" max="4112" width="8.85546875" style="2" customWidth="1"/>
    <col min="4113" max="4113" width="8.140625" style="2" customWidth="1"/>
    <col min="4114" max="4114" width="8.7109375" style="2" customWidth="1"/>
    <col min="4115" max="4115" width="23" style="2" customWidth="1"/>
    <col min="4116" max="4116" width="4.42578125" style="2" customWidth="1"/>
    <col min="4117" max="4117" width="11.28515625" style="2" customWidth="1"/>
    <col min="4118" max="4118" width="9.42578125" style="2" customWidth="1"/>
    <col min="4119" max="4119" width="9.28515625" style="2" customWidth="1"/>
    <col min="4120" max="4120" width="9" style="2" customWidth="1"/>
    <col min="4121" max="4121" width="15.42578125" style="2" customWidth="1"/>
    <col min="4122" max="4122" width="57.42578125" style="2" customWidth="1"/>
    <col min="4123" max="4123" width="36.85546875" style="2" customWidth="1"/>
    <col min="4124" max="4124" width="36.140625" style="2" customWidth="1"/>
    <col min="4125" max="4125" width="71.7109375" style="2" customWidth="1"/>
    <col min="4126" max="4352" width="10.7109375" style="2" customWidth="1"/>
    <col min="4353" max="4353" width="25.28515625" style="2" customWidth="1"/>
    <col min="4354" max="4354" width="22.5703125" style="2" customWidth="1"/>
    <col min="4355" max="4355" width="20.5703125" style="2" customWidth="1"/>
    <col min="4356" max="4356" width="20.42578125" style="2" customWidth="1"/>
    <col min="4357" max="4357" width="5.7109375" style="2" customWidth="1"/>
    <col min="4358" max="4358" width="23.42578125" style="2" customWidth="1"/>
    <col min="4359" max="4360" width="18.7109375" style="2" customWidth="1"/>
    <col min="4361" max="4361" width="20.42578125" style="2" customWidth="1"/>
    <col min="4362" max="4362" width="24" style="2" customWidth="1"/>
    <col min="4363" max="4363" width="17.85546875" style="2" customWidth="1"/>
    <col min="4364" max="4364" width="16.85546875" style="2" customWidth="1"/>
    <col min="4365" max="4365" width="15.85546875" style="2" customWidth="1"/>
    <col min="4366" max="4366" width="23.28515625" style="2" customWidth="1"/>
    <col min="4367" max="4367" width="8.5703125" style="2" customWidth="1"/>
    <col min="4368" max="4368" width="8.85546875" style="2" customWidth="1"/>
    <col min="4369" max="4369" width="8.140625" style="2" customWidth="1"/>
    <col min="4370" max="4370" width="8.7109375" style="2" customWidth="1"/>
    <col min="4371" max="4371" width="23" style="2" customWidth="1"/>
    <col min="4372" max="4372" width="4.42578125" style="2" customWidth="1"/>
    <col min="4373" max="4373" width="11.28515625" style="2" customWidth="1"/>
    <col min="4374" max="4374" width="9.42578125" style="2" customWidth="1"/>
    <col min="4375" max="4375" width="9.28515625" style="2" customWidth="1"/>
    <col min="4376" max="4376" width="9" style="2" customWidth="1"/>
    <col min="4377" max="4377" width="15.42578125" style="2" customWidth="1"/>
    <col min="4378" max="4378" width="57.42578125" style="2" customWidth="1"/>
    <col min="4379" max="4379" width="36.85546875" style="2" customWidth="1"/>
    <col min="4380" max="4380" width="36.140625" style="2" customWidth="1"/>
    <col min="4381" max="4381" width="71.7109375" style="2" customWidth="1"/>
    <col min="4382" max="4608" width="10.7109375" style="2" customWidth="1"/>
    <col min="4609" max="4609" width="25.28515625" style="2" customWidth="1"/>
    <col min="4610" max="4610" width="22.5703125" style="2" customWidth="1"/>
    <col min="4611" max="4611" width="20.5703125" style="2" customWidth="1"/>
    <col min="4612" max="4612" width="20.42578125" style="2" customWidth="1"/>
    <col min="4613" max="4613" width="5.7109375" style="2" customWidth="1"/>
    <col min="4614" max="4614" width="23.42578125" style="2" customWidth="1"/>
    <col min="4615" max="4616" width="18.7109375" style="2" customWidth="1"/>
    <col min="4617" max="4617" width="20.42578125" style="2" customWidth="1"/>
    <col min="4618" max="4618" width="24" style="2" customWidth="1"/>
    <col min="4619" max="4619" width="17.85546875" style="2" customWidth="1"/>
    <col min="4620" max="4620" width="16.85546875" style="2" customWidth="1"/>
    <col min="4621" max="4621" width="15.85546875" style="2" customWidth="1"/>
    <col min="4622" max="4622" width="23.28515625" style="2" customWidth="1"/>
    <col min="4623" max="4623" width="8.5703125" style="2" customWidth="1"/>
    <col min="4624" max="4624" width="8.85546875" style="2" customWidth="1"/>
    <col min="4625" max="4625" width="8.140625" style="2" customWidth="1"/>
    <col min="4626" max="4626" width="8.7109375" style="2" customWidth="1"/>
    <col min="4627" max="4627" width="23" style="2" customWidth="1"/>
    <col min="4628" max="4628" width="4.42578125" style="2" customWidth="1"/>
    <col min="4629" max="4629" width="11.28515625" style="2" customWidth="1"/>
    <col min="4630" max="4630" width="9.42578125" style="2" customWidth="1"/>
    <col min="4631" max="4631" width="9.28515625" style="2" customWidth="1"/>
    <col min="4632" max="4632" width="9" style="2" customWidth="1"/>
    <col min="4633" max="4633" width="15.42578125" style="2" customWidth="1"/>
    <col min="4634" max="4634" width="57.42578125" style="2" customWidth="1"/>
    <col min="4635" max="4635" width="36.85546875" style="2" customWidth="1"/>
    <col min="4636" max="4636" width="36.140625" style="2" customWidth="1"/>
    <col min="4637" max="4637" width="71.7109375" style="2" customWidth="1"/>
    <col min="4638" max="4864" width="10.7109375" style="2" customWidth="1"/>
    <col min="4865" max="4865" width="25.28515625" style="2" customWidth="1"/>
    <col min="4866" max="4866" width="22.5703125" style="2" customWidth="1"/>
    <col min="4867" max="4867" width="20.5703125" style="2" customWidth="1"/>
    <col min="4868" max="4868" width="20.42578125" style="2" customWidth="1"/>
    <col min="4869" max="4869" width="5.7109375" style="2" customWidth="1"/>
    <col min="4870" max="4870" width="23.42578125" style="2" customWidth="1"/>
    <col min="4871" max="4872" width="18.7109375" style="2" customWidth="1"/>
    <col min="4873" max="4873" width="20.42578125" style="2" customWidth="1"/>
    <col min="4874" max="4874" width="24" style="2" customWidth="1"/>
    <col min="4875" max="4875" width="17.85546875" style="2" customWidth="1"/>
    <col min="4876" max="4876" width="16.85546875" style="2" customWidth="1"/>
    <col min="4877" max="4877" width="15.85546875" style="2" customWidth="1"/>
    <col min="4878" max="4878" width="23.28515625" style="2" customWidth="1"/>
    <col min="4879" max="4879" width="8.5703125" style="2" customWidth="1"/>
    <col min="4880" max="4880" width="8.85546875" style="2" customWidth="1"/>
    <col min="4881" max="4881" width="8.140625" style="2" customWidth="1"/>
    <col min="4882" max="4882" width="8.7109375" style="2" customWidth="1"/>
    <col min="4883" max="4883" width="23" style="2" customWidth="1"/>
    <col min="4884" max="4884" width="4.42578125" style="2" customWidth="1"/>
    <col min="4885" max="4885" width="11.28515625" style="2" customWidth="1"/>
    <col min="4886" max="4886" width="9.42578125" style="2" customWidth="1"/>
    <col min="4887" max="4887" width="9.28515625" style="2" customWidth="1"/>
    <col min="4888" max="4888" width="9" style="2" customWidth="1"/>
    <col min="4889" max="4889" width="15.42578125" style="2" customWidth="1"/>
    <col min="4890" max="4890" width="57.42578125" style="2" customWidth="1"/>
    <col min="4891" max="4891" width="36.85546875" style="2" customWidth="1"/>
    <col min="4892" max="4892" width="36.140625" style="2" customWidth="1"/>
    <col min="4893" max="4893" width="71.7109375" style="2" customWidth="1"/>
    <col min="4894" max="5120" width="10.7109375" style="2" customWidth="1"/>
    <col min="5121" max="5121" width="25.28515625" style="2" customWidth="1"/>
    <col min="5122" max="5122" width="22.5703125" style="2" customWidth="1"/>
    <col min="5123" max="5123" width="20.5703125" style="2" customWidth="1"/>
    <col min="5124" max="5124" width="20.42578125" style="2" customWidth="1"/>
    <col min="5125" max="5125" width="5.7109375" style="2" customWidth="1"/>
    <col min="5126" max="5126" width="23.42578125" style="2" customWidth="1"/>
    <col min="5127" max="5128" width="18.7109375" style="2" customWidth="1"/>
    <col min="5129" max="5129" width="20.42578125" style="2" customWidth="1"/>
    <col min="5130" max="5130" width="24" style="2" customWidth="1"/>
    <col min="5131" max="5131" width="17.85546875" style="2" customWidth="1"/>
    <col min="5132" max="5132" width="16.85546875" style="2" customWidth="1"/>
    <col min="5133" max="5133" width="15.85546875" style="2" customWidth="1"/>
    <col min="5134" max="5134" width="23.28515625" style="2" customWidth="1"/>
    <col min="5135" max="5135" width="8.5703125" style="2" customWidth="1"/>
    <col min="5136" max="5136" width="8.85546875" style="2" customWidth="1"/>
    <col min="5137" max="5137" width="8.140625" style="2" customWidth="1"/>
    <col min="5138" max="5138" width="8.7109375" style="2" customWidth="1"/>
    <col min="5139" max="5139" width="23" style="2" customWidth="1"/>
    <col min="5140" max="5140" width="4.42578125" style="2" customWidth="1"/>
    <col min="5141" max="5141" width="11.28515625" style="2" customWidth="1"/>
    <col min="5142" max="5142" width="9.42578125" style="2" customWidth="1"/>
    <col min="5143" max="5143" width="9.28515625" style="2" customWidth="1"/>
    <col min="5144" max="5144" width="9" style="2" customWidth="1"/>
    <col min="5145" max="5145" width="15.42578125" style="2" customWidth="1"/>
    <col min="5146" max="5146" width="57.42578125" style="2" customWidth="1"/>
    <col min="5147" max="5147" width="36.85546875" style="2" customWidth="1"/>
    <col min="5148" max="5148" width="36.140625" style="2" customWidth="1"/>
    <col min="5149" max="5149" width="71.7109375" style="2" customWidth="1"/>
    <col min="5150" max="5376" width="10.7109375" style="2" customWidth="1"/>
    <col min="5377" max="5377" width="25.28515625" style="2" customWidth="1"/>
    <col min="5378" max="5378" width="22.5703125" style="2" customWidth="1"/>
    <col min="5379" max="5379" width="20.5703125" style="2" customWidth="1"/>
    <col min="5380" max="5380" width="20.42578125" style="2" customWidth="1"/>
    <col min="5381" max="5381" width="5.7109375" style="2" customWidth="1"/>
    <col min="5382" max="5382" width="23.42578125" style="2" customWidth="1"/>
    <col min="5383" max="5384" width="18.7109375" style="2" customWidth="1"/>
    <col min="5385" max="5385" width="20.42578125" style="2" customWidth="1"/>
    <col min="5386" max="5386" width="24" style="2" customWidth="1"/>
    <col min="5387" max="5387" width="17.85546875" style="2" customWidth="1"/>
    <col min="5388" max="5388" width="16.85546875" style="2" customWidth="1"/>
    <col min="5389" max="5389" width="15.85546875" style="2" customWidth="1"/>
    <col min="5390" max="5390" width="23.28515625" style="2" customWidth="1"/>
    <col min="5391" max="5391" width="8.5703125" style="2" customWidth="1"/>
    <col min="5392" max="5392" width="8.85546875" style="2" customWidth="1"/>
    <col min="5393" max="5393" width="8.140625" style="2" customWidth="1"/>
    <col min="5394" max="5394" width="8.7109375" style="2" customWidth="1"/>
    <col min="5395" max="5395" width="23" style="2" customWidth="1"/>
    <col min="5396" max="5396" width="4.42578125" style="2" customWidth="1"/>
    <col min="5397" max="5397" width="11.28515625" style="2" customWidth="1"/>
    <col min="5398" max="5398" width="9.42578125" style="2" customWidth="1"/>
    <col min="5399" max="5399" width="9.28515625" style="2" customWidth="1"/>
    <col min="5400" max="5400" width="9" style="2" customWidth="1"/>
    <col min="5401" max="5401" width="15.42578125" style="2" customWidth="1"/>
    <col min="5402" max="5402" width="57.42578125" style="2" customWidth="1"/>
    <col min="5403" max="5403" width="36.85546875" style="2" customWidth="1"/>
    <col min="5404" max="5404" width="36.140625" style="2" customWidth="1"/>
    <col min="5405" max="5405" width="71.7109375" style="2" customWidth="1"/>
    <col min="5406" max="5632" width="10.7109375" style="2" customWidth="1"/>
    <col min="5633" max="5633" width="25.28515625" style="2" customWidth="1"/>
    <col min="5634" max="5634" width="22.5703125" style="2" customWidth="1"/>
    <col min="5635" max="5635" width="20.5703125" style="2" customWidth="1"/>
    <col min="5636" max="5636" width="20.42578125" style="2" customWidth="1"/>
    <col min="5637" max="5637" width="5.7109375" style="2" customWidth="1"/>
    <col min="5638" max="5638" width="23.42578125" style="2" customWidth="1"/>
    <col min="5639" max="5640" width="18.7109375" style="2" customWidth="1"/>
    <col min="5641" max="5641" width="20.42578125" style="2" customWidth="1"/>
    <col min="5642" max="5642" width="24" style="2" customWidth="1"/>
    <col min="5643" max="5643" width="17.85546875" style="2" customWidth="1"/>
    <col min="5644" max="5644" width="16.85546875" style="2" customWidth="1"/>
    <col min="5645" max="5645" width="15.85546875" style="2" customWidth="1"/>
    <col min="5646" max="5646" width="23.28515625" style="2" customWidth="1"/>
    <col min="5647" max="5647" width="8.5703125" style="2" customWidth="1"/>
    <col min="5648" max="5648" width="8.85546875" style="2" customWidth="1"/>
    <col min="5649" max="5649" width="8.140625" style="2" customWidth="1"/>
    <col min="5650" max="5650" width="8.7109375" style="2" customWidth="1"/>
    <col min="5651" max="5651" width="23" style="2" customWidth="1"/>
    <col min="5652" max="5652" width="4.42578125" style="2" customWidth="1"/>
    <col min="5653" max="5653" width="11.28515625" style="2" customWidth="1"/>
    <col min="5654" max="5654" width="9.42578125" style="2" customWidth="1"/>
    <col min="5655" max="5655" width="9.28515625" style="2" customWidth="1"/>
    <col min="5656" max="5656" width="9" style="2" customWidth="1"/>
    <col min="5657" max="5657" width="15.42578125" style="2" customWidth="1"/>
    <col min="5658" max="5658" width="57.42578125" style="2" customWidth="1"/>
    <col min="5659" max="5659" width="36.85546875" style="2" customWidth="1"/>
    <col min="5660" max="5660" width="36.140625" style="2" customWidth="1"/>
    <col min="5661" max="5661" width="71.7109375" style="2" customWidth="1"/>
    <col min="5662" max="5888" width="10.7109375" style="2" customWidth="1"/>
    <col min="5889" max="5889" width="25.28515625" style="2" customWidth="1"/>
    <col min="5890" max="5890" width="22.5703125" style="2" customWidth="1"/>
    <col min="5891" max="5891" width="20.5703125" style="2" customWidth="1"/>
    <col min="5892" max="5892" width="20.42578125" style="2" customWidth="1"/>
    <col min="5893" max="5893" width="5.7109375" style="2" customWidth="1"/>
    <col min="5894" max="5894" width="23.42578125" style="2" customWidth="1"/>
    <col min="5895" max="5896" width="18.7109375" style="2" customWidth="1"/>
    <col min="5897" max="5897" width="20.42578125" style="2" customWidth="1"/>
    <col min="5898" max="5898" width="24" style="2" customWidth="1"/>
    <col min="5899" max="5899" width="17.85546875" style="2" customWidth="1"/>
    <col min="5900" max="5900" width="16.85546875" style="2" customWidth="1"/>
    <col min="5901" max="5901" width="15.85546875" style="2" customWidth="1"/>
    <col min="5902" max="5902" width="23.28515625" style="2" customWidth="1"/>
    <col min="5903" max="5903" width="8.5703125" style="2" customWidth="1"/>
    <col min="5904" max="5904" width="8.85546875" style="2" customWidth="1"/>
    <col min="5905" max="5905" width="8.140625" style="2" customWidth="1"/>
    <col min="5906" max="5906" width="8.7109375" style="2" customWidth="1"/>
    <col min="5907" max="5907" width="23" style="2" customWidth="1"/>
    <col min="5908" max="5908" width="4.42578125" style="2" customWidth="1"/>
    <col min="5909" max="5909" width="11.28515625" style="2" customWidth="1"/>
    <col min="5910" max="5910" width="9.42578125" style="2" customWidth="1"/>
    <col min="5911" max="5911" width="9.28515625" style="2" customWidth="1"/>
    <col min="5912" max="5912" width="9" style="2" customWidth="1"/>
    <col min="5913" max="5913" width="15.42578125" style="2" customWidth="1"/>
    <col min="5914" max="5914" width="57.42578125" style="2" customWidth="1"/>
    <col min="5915" max="5915" width="36.85546875" style="2" customWidth="1"/>
    <col min="5916" max="5916" width="36.140625" style="2" customWidth="1"/>
    <col min="5917" max="5917" width="71.7109375" style="2" customWidth="1"/>
    <col min="5918" max="6144" width="10.7109375" style="2" customWidth="1"/>
    <col min="6145" max="6145" width="25.28515625" style="2" customWidth="1"/>
    <col min="6146" max="6146" width="22.5703125" style="2" customWidth="1"/>
    <col min="6147" max="6147" width="20.5703125" style="2" customWidth="1"/>
    <col min="6148" max="6148" width="20.42578125" style="2" customWidth="1"/>
    <col min="6149" max="6149" width="5.7109375" style="2" customWidth="1"/>
    <col min="6150" max="6150" width="23.42578125" style="2" customWidth="1"/>
    <col min="6151" max="6152" width="18.7109375" style="2" customWidth="1"/>
    <col min="6153" max="6153" width="20.42578125" style="2" customWidth="1"/>
    <col min="6154" max="6154" width="24" style="2" customWidth="1"/>
    <col min="6155" max="6155" width="17.85546875" style="2" customWidth="1"/>
    <col min="6156" max="6156" width="16.85546875" style="2" customWidth="1"/>
    <col min="6157" max="6157" width="15.85546875" style="2" customWidth="1"/>
    <col min="6158" max="6158" width="23.28515625" style="2" customWidth="1"/>
    <col min="6159" max="6159" width="8.5703125" style="2" customWidth="1"/>
    <col min="6160" max="6160" width="8.85546875" style="2" customWidth="1"/>
    <col min="6161" max="6161" width="8.140625" style="2" customWidth="1"/>
    <col min="6162" max="6162" width="8.7109375" style="2" customWidth="1"/>
    <col min="6163" max="6163" width="23" style="2" customWidth="1"/>
    <col min="6164" max="6164" width="4.42578125" style="2" customWidth="1"/>
    <col min="6165" max="6165" width="11.28515625" style="2" customWidth="1"/>
    <col min="6166" max="6166" width="9.42578125" style="2" customWidth="1"/>
    <col min="6167" max="6167" width="9.28515625" style="2" customWidth="1"/>
    <col min="6168" max="6168" width="9" style="2" customWidth="1"/>
    <col min="6169" max="6169" width="15.42578125" style="2" customWidth="1"/>
    <col min="6170" max="6170" width="57.42578125" style="2" customWidth="1"/>
    <col min="6171" max="6171" width="36.85546875" style="2" customWidth="1"/>
    <col min="6172" max="6172" width="36.140625" style="2" customWidth="1"/>
    <col min="6173" max="6173" width="71.7109375" style="2" customWidth="1"/>
    <col min="6174" max="6400" width="10.7109375" style="2" customWidth="1"/>
    <col min="6401" max="6401" width="25.28515625" style="2" customWidth="1"/>
    <col min="6402" max="6402" width="22.5703125" style="2" customWidth="1"/>
    <col min="6403" max="6403" width="20.5703125" style="2" customWidth="1"/>
    <col min="6404" max="6404" width="20.42578125" style="2" customWidth="1"/>
    <col min="6405" max="6405" width="5.7109375" style="2" customWidth="1"/>
    <col min="6406" max="6406" width="23.42578125" style="2" customWidth="1"/>
    <col min="6407" max="6408" width="18.7109375" style="2" customWidth="1"/>
    <col min="6409" max="6409" width="20.42578125" style="2" customWidth="1"/>
    <col min="6410" max="6410" width="24" style="2" customWidth="1"/>
    <col min="6411" max="6411" width="17.85546875" style="2" customWidth="1"/>
    <col min="6412" max="6412" width="16.85546875" style="2" customWidth="1"/>
    <col min="6413" max="6413" width="15.85546875" style="2" customWidth="1"/>
    <col min="6414" max="6414" width="23.28515625" style="2" customWidth="1"/>
    <col min="6415" max="6415" width="8.5703125" style="2" customWidth="1"/>
    <col min="6416" max="6416" width="8.85546875" style="2" customWidth="1"/>
    <col min="6417" max="6417" width="8.140625" style="2" customWidth="1"/>
    <col min="6418" max="6418" width="8.7109375" style="2" customWidth="1"/>
    <col min="6419" max="6419" width="23" style="2" customWidth="1"/>
    <col min="6420" max="6420" width="4.42578125" style="2" customWidth="1"/>
    <col min="6421" max="6421" width="11.28515625" style="2" customWidth="1"/>
    <col min="6422" max="6422" width="9.42578125" style="2" customWidth="1"/>
    <col min="6423" max="6423" width="9.28515625" style="2" customWidth="1"/>
    <col min="6424" max="6424" width="9" style="2" customWidth="1"/>
    <col min="6425" max="6425" width="15.42578125" style="2" customWidth="1"/>
    <col min="6426" max="6426" width="57.42578125" style="2" customWidth="1"/>
    <col min="6427" max="6427" width="36.85546875" style="2" customWidth="1"/>
    <col min="6428" max="6428" width="36.140625" style="2" customWidth="1"/>
    <col min="6429" max="6429" width="71.7109375" style="2" customWidth="1"/>
    <col min="6430" max="6656" width="10.7109375" style="2" customWidth="1"/>
    <col min="6657" max="6657" width="25.28515625" style="2" customWidth="1"/>
    <col min="6658" max="6658" width="22.5703125" style="2" customWidth="1"/>
    <col min="6659" max="6659" width="20.5703125" style="2" customWidth="1"/>
    <col min="6660" max="6660" width="20.42578125" style="2" customWidth="1"/>
    <col min="6661" max="6661" width="5.7109375" style="2" customWidth="1"/>
    <col min="6662" max="6662" width="23.42578125" style="2" customWidth="1"/>
    <col min="6663" max="6664" width="18.7109375" style="2" customWidth="1"/>
    <col min="6665" max="6665" width="20.42578125" style="2" customWidth="1"/>
    <col min="6666" max="6666" width="24" style="2" customWidth="1"/>
    <col min="6667" max="6667" width="17.85546875" style="2" customWidth="1"/>
    <col min="6668" max="6668" width="16.85546875" style="2" customWidth="1"/>
    <col min="6669" max="6669" width="15.85546875" style="2" customWidth="1"/>
    <col min="6670" max="6670" width="23.28515625" style="2" customWidth="1"/>
    <col min="6671" max="6671" width="8.5703125" style="2" customWidth="1"/>
    <col min="6672" max="6672" width="8.85546875" style="2" customWidth="1"/>
    <col min="6673" max="6673" width="8.140625" style="2" customWidth="1"/>
    <col min="6674" max="6674" width="8.7109375" style="2" customWidth="1"/>
    <col min="6675" max="6675" width="23" style="2" customWidth="1"/>
    <col min="6676" max="6676" width="4.42578125" style="2" customWidth="1"/>
    <col min="6677" max="6677" width="11.28515625" style="2" customWidth="1"/>
    <col min="6678" max="6678" width="9.42578125" style="2" customWidth="1"/>
    <col min="6679" max="6679" width="9.28515625" style="2" customWidth="1"/>
    <col min="6680" max="6680" width="9" style="2" customWidth="1"/>
    <col min="6681" max="6681" width="15.42578125" style="2" customWidth="1"/>
    <col min="6682" max="6682" width="57.42578125" style="2" customWidth="1"/>
    <col min="6683" max="6683" width="36.85546875" style="2" customWidth="1"/>
    <col min="6684" max="6684" width="36.140625" style="2" customWidth="1"/>
    <col min="6685" max="6685" width="71.7109375" style="2" customWidth="1"/>
    <col min="6686" max="6912" width="10.7109375" style="2" customWidth="1"/>
    <col min="6913" max="6913" width="25.28515625" style="2" customWidth="1"/>
    <col min="6914" max="6914" width="22.5703125" style="2" customWidth="1"/>
    <col min="6915" max="6915" width="20.5703125" style="2" customWidth="1"/>
    <col min="6916" max="6916" width="20.42578125" style="2" customWidth="1"/>
    <col min="6917" max="6917" width="5.7109375" style="2" customWidth="1"/>
    <col min="6918" max="6918" width="23.42578125" style="2" customWidth="1"/>
    <col min="6919" max="6920" width="18.7109375" style="2" customWidth="1"/>
    <col min="6921" max="6921" width="20.42578125" style="2" customWidth="1"/>
    <col min="6922" max="6922" width="24" style="2" customWidth="1"/>
    <col min="6923" max="6923" width="17.85546875" style="2" customWidth="1"/>
    <col min="6924" max="6924" width="16.85546875" style="2" customWidth="1"/>
    <col min="6925" max="6925" width="15.85546875" style="2" customWidth="1"/>
    <col min="6926" max="6926" width="23.28515625" style="2" customWidth="1"/>
    <col min="6927" max="6927" width="8.5703125" style="2" customWidth="1"/>
    <col min="6928" max="6928" width="8.85546875" style="2" customWidth="1"/>
    <col min="6929" max="6929" width="8.140625" style="2" customWidth="1"/>
    <col min="6930" max="6930" width="8.7109375" style="2" customWidth="1"/>
    <col min="6931" max="6931" width="23" style="2" customWidth="1"/>
    <col min="6932" max="6932" width="4.42578125" style="2" customWidth="1"/>
    <col min="6933" max="6933" width="11.28515625" style="2" customWidth="1"/>
    <col min="6934" max="6934" width="9.42578125" style="2" customWidth="1"/>
    <col min="6935" max="6935" width="9.28515625" style="2" customWidth="1"/>
    <col min="6936" max="6936" width="9" style="2" customWidth="1"/>
    <col min="6937" max="6937" width="15.42578125" style="2" customWidth="1"/>
    <col min="6938" max="6938" width="57.42578125" style="2" customWidth="1"/>
    <col min="6939" max="6939" width="36.85546875" style="2" customWidth="1"/>
    <col min="6940" max="6940" width="36.140625" style="2" customWidth="1"/>
    <col min="6941" max="6941" width="71.7109375" style="2" customWidth="1"/>
    <col min="6942" max="7168" width="10.7109375" style="2" customWidth="1"/>
    <col min="7169" max="7169" width="25.28515625" style="2" customWidth="1"/>
    <col min="7170" max="7170" width="22.5703125" style="2" customWidth="1"/>
    <col min="7171" max="7171" width="20.5703125" style="2" customWidth="1"/>
    <col min="7172" max="7172" width="20.42578125" style="2" customWidth="1"/>
    <col min="7173" max="7173" width="5.7109375" style="2" customWidth="1"/>
    <col min="7174" max="7174" width="23.42578125" style="2" customWidth="1"/>
    <col min="7175" max="7176" width="18.7109375" style="2" customWidth="1"/>
    <col min="7177" max="7177" width="20.42578125" style="2" customWidth="1"/>
    <col min="7178" max="7178" width="24" style="2" customWidth="1"/>
    <col min="7179" max="7179" width="17.85546875" style="2" customWidth="1"/>
    <col min="7180" max="7180" width="16.85546875" style="2" customWidth="1"/>
    <col min="7181" max="7181" width="15.85546875" style="2" customWidth="1"/>
    <col min="7182" max="7182" width="23.28515625" style="2" customWidth="1"/>
    <col min="7183" max="7183" width="8.5703125" style="2" customWidth="1"/>
    <col min="7184" max="7184" width="8.85546875" style="2" customWidth="1"/>
    <col min="7185" max="7185" width="8.140625" style="2" customWidth="1"/>
    <col min="7186" max="7186" width="8.7109375" style="2" customWidth="1"/>
    <col min="7187" max="7187" width="23" style="2" customWidth="1"/>
    <col min="7188" max="7188" width="4.42578125" style="2" customWidth="1"/>
    <col min="7189" max="7189" width="11.28515625" style="2" customWidth="1"/>
    <col min="7190" max="7190" width="9.42578125" style="2" customWidth="1"/>
    <col min="7191" max="7191" width="9.28515625" style="2" customWidth="1"/>
    <col min="7192" max="7192" width="9" style="2" customWidth="1"/>
    <col min="7193" max="7193" width="15.42578125" style="2" customWidth="1"/>
    <col min="7194" max="7194" width="57.42578125" style="2" customWidth="1"/>
    <col min="7195" max="7195" width="36.85546875" style="2" customWidth="1"/>
    <col min="7196" max="7196" width="36.140625" style="2" customWidth="1"/>
    <col min="7197" max="7197" width="71.7109375" style="2" customWidth="1"/>
    <col min="7198" max="7424" width="10.7109375" style="2" customWidth="1"/>
    <col min="7425" max="7425" width="25.28515625" style="2" customWidth="1"/>
    <col min="7426" max="7426" width="22.5703125" style="2" customWidth="1"/>
    <col min="7427" max="7427" width="20.5703125" style="2" customWidth="1"/>
    <col min="7428" max="7428" width="20.42578125" style="2" customWidth="1"/>
    <col min="7429" max="7429" width="5.7109375" style="2" customWidth="1"/>
    <col min="7430" max="7430" width="23.42578125" style="2" customWidth="1"/>
    <col min="7431" max="7432" width="18.7109375" style="2" customWidth="1"/>
    <col min="7433" max="7433" width="20.42578125" style="2" customWidth="1"/>
    <col min="7434" max="7434" width="24" style="2" customWidth="1"/>
    <col min="7435" max="7435" width="17.85546875" style="2" customWidth="1"/>
    <col min="7436" max="7436" width="16.85546875" style="2" customWidth="1"/>
    <col min="7437" max="7437" width="15.85546875" style="2" customWidth="1"/>
    <col min="7438" max="7438" width="23.28515625" style="2" customWidth="1"/>
    <col min="7439" max="7439" width="8.5703125" style="2" customWidth="1"/>
    <col min="7440" max="7440" width="8.85546875" style="2" customWidth="1"/>
    <col min="7441" max="7441" width="8.140625" style="2" customWidth="1"/>
    <col min="7442" max="7442" width="8.7109375" style="2" customWidth="1"/>
    <col min="7443" max="7443" width="23" style="2" customWidth="1"/>
    <col min="7444" max="7444" width="4.42578125" style="2" customWidth="1"/>
    <col min="7445" max="7445" width="11.28515625" style="2" customWidth="1"/>
    <col min="7446" max="7446" width="9.42578125" style="2" customWidth="1"/>
    <col min="7447" max="7447" width="9.28515625" style="2" customWidth="1"/>
    <col min="7448" max="7448" width="9" style="2" customWidth="1"/>
    <col min="7449" max="7449" width="15.42578125" style="2" customWidth="1"/>
    <col min="7450" max="7450" width="57.42578125" style="2" customWidth="1"/>
    <col min="7451" max="7451" width="36.85546875" style="2" customWidth="1"/>
    <col min="7452" max="7452" width="36.140625" style="2" customWidth="1"/>
    <col min="7453" max="7453" width="71.7109375" style="2" customWidth="1"/>
    <col min="7454" max="7680" width="10.7109375" style="2" customWidth="1"/>
    <col min="7681" max="7681" width="25.28515625" style="2" customWidth="1"/>
    <col min="7682" max="7682" width="22.5703125" style="2" customWidth="1"/>
    <col min="7683" max="7683" width="20.5703125" style="2" customWidth="1"/>
    <col min="7684" max="7684" width="20.42578125" style="2" customWidth="1"/>
    <col min="7685" max="7685" width="5.7109375" style="2" customWidth="1"/>
    <col min="7686" max="7686" width="23.42578125" style="2" customWidth="1"/>
    <col min="7687" max="7688" width="18.7109375" style="2" customWidth="1"/>
    <col min="7689" max="7689" width="20.42578125" style="2" customWidth="1"/>
    <col min="7690" max="7690" width="24" style="2" customWidth="1"/>
    <col min="7691" max="7691" width="17.85546875" style="2" customWidth="1"/>
    <col min="7692" max="7692" width="16.85546875" style="2" customWidth="1"/>
    <col min="7693" max="7693" width="15.85546875" style="2" customWidth="1"/>
    <col min="7694" max="7694" width="23.28515625" style="2" customWidth="1"/>
    <col min="7695" max="7695" width="8.5703125" style="2" customWidth="1"/>
    <col min="7696" max="7696" width="8.85546875" style="2" customWidth="1"/>
    <col min="7697" max="7697" width="8.140625" style="2" customWidth="1"/>
    <col min="7698" max="7698" width="8.7109375" style="2" customWidth="1"/>
    <col min="7699" max="7699" width="23" style="2" customWidth="1"/>
    <col min="7700" max="7700" width="4.42578125" style="2" customWidth="1"/>
    <col min="7701" max="7701" width="11.28515625" style="2" customWidth="1"/>
    <col min="7702" max="7702" width="9.42578125" style="2" customWidth="1"/>
    <col min="7703" max="7703" width="9.28515625" style="2" customWidth="1"/>
    <col min="7704" max="7704" width="9" style="2" customWidth="1"/>
    <col min="7705" max="7705" width="15.42578125" style="2" customWidth="1"/>
    <col min="7706" max="7706" width="57.42578125" style="2" customWidth="1"/>
    <col min="7707" max="7707" width="36.85546875" style="2" customWidth="1"/>
    <col min="7708" max="7708" width="36.140625" style="2" customWidth="1"/>
    <col min="7709" max="7709" width="71.7109375" style="2" customWidth="1"/>
    <col min="7710" max="7936" width="10.7109375" style="2" customWidth="1"/>
    <col min="7937" max="7937" width="25.28515625" style="2" customWidth="1"/>
    <col min="7938" max="7938" width="22.5703125" style="2" customWidth="1"/>
    <col min="7939" max="7939" width="20.5703125" style="2" customWidth="1"/>
    <col min="7940" max="7940" width="20.42578125" style="2" customWidth="1"/>
    <col min="7941" max="7941" width="5.7109375" style="2" customWidth="1"/>
    <col min="7942" max="7942" width="23.42578125" style="2" customWidth="1"/>
    <col min="7943" max="7944" width="18.7109375" style="2" customWidth="1"/>
    <col min="7945" max="7945" width="20.42578125" style="2" customWidth="1"/>
    <col min="7946" max="7946" width="24" style="2" customWidth="1"/>
    <col min="7947" max="7947" width="17.85546875" style="2" customWidth="1"/>
    <col min="7948" max="7948" width="16.85546875" style="2" customWidth="1"/>
    <col min="7949" max="7949" width="15.85546875" style="2" customWidth="1"/>
    <col min="7950" max="7950" width="23.28515625" style="2" customWidth="1"/>
    <col min="7951" max="7951" width="8.5703125" style="2" customWidth="1"/>
    <col min="7952" max="7952" width="8.85546875" style="2" customWidth="1"/>
    <col min="7953" max="7953" width="8.140625" style="2" customWidth="1"/>
    <col min="7954" max="7954" width="8.7109375" style="2" customWidth="1"/>
    <col min="7955" max="7955" width="23" style="2" customWidth="1"/>
    <col min="7956" max="7956" width="4.42578125" style="2" customWidth="1"/>
    <col min="7957" max="7957" width="11.28515625" style="2" customWidth="1"/>
    <col min="7958" max="7958" width="9.42578125" style="2" customWidth="1"/>
    <col min="7959" max="7959" width="9.28515625" style="2" customWidth="1"/>
    <col min="7960" max="7960" width="9" style="2" customWidth="1"/>
    <col min="7961" max="7961" width="15.42578125" style="2" customWidth="1"/>
    <col min="7962" max="7962" width="57.42578125" style="2" customWidth="1"/>
    <col min="7963" max="7963" width="36.85546875" style="2" customWidth="1"/>
    <col min="7964" max="7964" width="36.140625" style="2" customWidth="1"/>
    <col min="7965" max="7965" width="71.7109375" style="2" customWidth="1"/>
    <col min="7966" max="8192" width="10.7109375" style="2" customWidth="1"/>
    <col min="8193" max="8193" width="25.28515625" style="2" customWidth="1"/>
    <col min="8194" max="8194" width="22.5703125" style="2" customWidth="1"/>
    <col min="8195" max="8195" width="20.5703125" style="2" customWidth="1"/>
    <col min="8196" max="8196" width="20.42578125" style="2" customWidth="1"/>
    <col min="8197" max="8197" width="5.7109375" style="2" customWidth="1"/>
    <col min="8198" max="8198" width="23.42578125" style="2" customWidth="1"/>
    <col min="8199" max="8200" width="18.7109375" style="2" customWidth="1"/>
    <col min="8201" max="8201" width="20.42578125" style="2" customWidth="1"/>
    <col min="8202" max="8202" width="24" style="2" customWidth="1"/>
    <col min="8203" max="8203" width="17.85546875" style="2" customWidth="1"/>
    <col min="8204" max="8204" width="16.85546875" style="2" customWidth="1"/>
    <col min="8205" max="8205" width="15.85546875" style="2" customWidth="1"/>
    <col min="8206" max="8206" width="23.28515625" style="2" customWidth="1"/>
    <col min="8207" max="8207" width="8.5703125" style="2" customWidth="1"/>
    <col min="8208" max="8208" width="8.85546875" style="2" customWidth="1"/>
    <col min="8209" max="8209" width="8.140625" style="2" customWidth="1"/>
    <col min="8210" max="8210" width="8.7109375" style="2" customWidth="1"/>
    <col min="8211" max="8211" width="23" style="2" customWidth="1"/>
    <col min="8212" max="8212" width="4.42578125" style="2" customWidth="1"/>
    <col min="8213" max="8213" width="11.28515625" style="2" customWidth="1"/>
    <col min="8214" max="8214" width="9.42578125" style="2" customWidth="1"/>
    <col min="8215" max="8215" width="9.28515625" style="2" customWidth="1"/>
    <col min="8216" max="8216" width="9" style="2" customWidth="1"/>
    <col min="8217" max="8217" width="15.42578125" style="2" customWidth="1"/>
    <col min="8218" max="8218" width="57.42578125" style="2" customWidth="1"/>
    <col min="8219" max="8219" width="36.85546875" style="2" customWidth="1"/>
    <col min="8220" max="8220" width="36.140625" style="2" customWidth="1"/>
    <col min="8221" max="8221" width="71.7109375" style="2" customWidth="1"/>
    <col min="8222" max="8448" width="10.7109375" style="2" customWidth="1"/>
    <col min="8449" max="8449" width="25.28515625" style="2" customWidth="1"/>
    <col min="8450" max="8450" width="22.5703125" style="2" customWidth="1"/>
    <col min="8451" max="8451" width="20.5703125" style="2" customWidth="1"/>
    <col min="8452" max="8452" width="20.42578125" style="2" customWidth="1"/>
    <col min="8453" max="8453" width="5.7109375" style="2" customWidth="1"/>
    <col min="8454" max="8454" width="23.42578125" style="2" customWidth="1"/>
    <col min="8455" max="8456" width="18.7109375" style="2" customWidth="1"/>
    <col min="8457" max="8457" width="20.42578125" style="2" customWidth="1"/>
    <col min="8458" max="8458" width="24" style="2" customWidth="1"/>
    <col min="8459" max="8459" width="17.85546875" style="2" customWidth="1"/>
    <col min="8460" max="8460" width="16.85546875" style="2" customWidth="1"/>
    <col min="8461" max="8461" width="15.85546875" style="2" customWidth="1"/>
    <col min="8462" max="8462" width="23.28515625" style="2" customWidth="1"/>
    <col min="8463" max="8463" width="8.5703125" style="2" customWidth="1"/>
    <col min="8464" max="8464" width="8.85546875" style="2" customWidth="1"/>
    <col min="8465" max="8465" width="8.140625" style="2" customWidth="1"/>
    <col min="8466" max="8466" width="8.7109375" style="2" customWidth="1"/>
    <col min="8467" max="8467" width="23" style="2" customWidth="1"/>
    <col min="8468" max="8468" width="4.42578125" style="2" customWidth="1"/>
    <col min="8469" max="8469" width="11.28515625" style="2" customWidth="1"/>
    <col min="8470" max="8470" width="9.42578125" style="2" customWidth="1"/>
    <col min="8471" max="8471" width="9.28515625" style="2" customWidth="1"/>
    <col min="8472" max="8472" width="9" style="2" customWidth="1"/>
    <col min="8473" max="8473" width="15.42578125" style="2" customWidth="1"/>
    <col min="8474" max="8474" width="57.42578125" style="2" customWidth="1"/>
    <col min="8475" max="8475" width="36.85546875" style="2" customWidth="1"/>
    <col min="8476" max="8476" width="36.140625" style="2" customWidth="1"/>
    <col min="8477" max="8477" width="71.7109375" style="2" customWidth="1"/>
    <col min="8478" max="8704" width="10.7109375" style="2" customWidth="1"/>
    <col min="8705" max="8705" width="25.28515625" style="2" customWidth="1"/>
    <col min="8706" max="8706" width="22.5703125" style="2" customWidth="1"/>
    <col min="8707" max="8707" width="20.5703125" style="2" customWidth="1"/>
    <col min="8708" max="8708" width="20.42578125" style="2" customWidth="1"/>
    <col min="8709" max="8709" width="5.7109375" style="2" customWidth="1"/>
    <col min="8710" max="8710" width="23.42578125" style="2" customWidth="1"/>
    <col min="8711" max="8712" width="18.7109375" style="2" customWidth="1"/>
    <col min="8713" max="8713" width="20.42578125" style="2" customWidth="1"/>
    <col min="8714" max="8714" width="24" style="2" customWidth="1"/>
    <col min="8715" max="8715" width="17.85546875" style="2" customWidth="1"/>
    <col min="8716" max="8716" width="16.85546875" style="2" customWidth="1"/>
    <col min="8717" max="8717" width="15.85546875" style="2" customWidth="1"/>
    <col min="8718" max="8718" width="23.28515625" style="2" customWidth="1"/>
    <col min="8719" max="8719" width="8.5703125" style="2" customWidth="1"/>
    <col min="8720" max="8720" width="8.85546875" style="2" customWidth="1"/>
    <col min="8721" max="8721" width="8.140625" style="2" customWidth="1"/>
    <col min="8722" max="8722" width="8.7109375" style="2" customWidth="1"/>
    <col min="8723" max="8723" width="23" style="2" customWidth="1"/>
    <col min="8724" max="8724" width="4.42578125" style="2" customWidth="1"/>
    <col min="8725" max="8725" width="11.28515625" style="2" customWidth="1"/>
    <col min="8726" max="8726" width="9.42578125" style="2" customWidth="1"/>
    <col min="8727" max="8727" width="9.28515625" style="2" customWidth="1"/>
    <col min="8728" max="8728" width="9" style="2" customWidth="1"/>
    <col min="8729" max="8729" width="15.42578125" style="2" customWidth="1"/>
    <col min="8730" max="8730" width="57.42578125" style="2" customWidth="1"/>
    <col min="8731" max="8731" width="36.85546875" style="2" customWidth="1"/>
    <col min="8732" max="8732" width="36.140625" style="2" customWidth="1"/>
    <col min="8733" max="8733" width="71.7109375" style="2" customWidth="1"/>
    <col min="8734" max="8960" width="10.7109375" style="2" customWidth="1"/>
    <col min="8961" max="8961" width="25.28515625" style="2" customWidth="1"/>
    <col min="8962" max="8962" width="22.5703125" style="2" customWidth="1"/>
    <col min="8963" max="8963" width="20.5703125" style="2" customWidth="1"/>
    <col min="8964" max="8964" width="20.42578125" style="2" customWidth="1"/>
    <col min="8965" max="8965" width="5.7109375" style="2" customWidth="1"/>
    <col min="8966" max="8966" width="23.42578125" style="2" customWidth="1"/>
    <col min="8967" max="8968" width="18.7109375" style="2" customWidth="1"/>
    <col min="8969" max="8969" width="20.42578125" style="2" customWidth="1"/>
    <col min="8970" max="8970" width="24" style="2" customWidth="1"/>
    <col min="8971" max="8971" width="17.85546875" style="2" customWidth="1"/>
    <col min="8972" max="8972" width="16.85546875" style="2" customWidth="1"/>
    <col min="8973" max="8973" width="15.85546875" style="2" customWidth="1"/>
    <col min="8974" max="8974" width="23.28515625" style="2" customWidth="1"/>
    <col min="8975" max="8975" width="8.5703125" style="2" customWidth="1"/>
    <col min="8976" max="8976" width="8.85546875" style="2" customWidth="1"/>
    <col min="8977" max="8977" width="8.140625" style="2" customWidth="1"/>
    <col min="8978" max="8978" width="8.7109375" style="2" customWidth="1"/>
    <col min="8979" max="8979" width="23" style="2" customWidth="1"/>
    <col min="8980" max="8980" width="4.42578125" style="2" customWidth="1"/>
    <col min="8981" max="8981" width="11.28515625" style="2" customWidth="1"/>
    <col min="8982" max="8982" width="9.42578125" style="2" customWidth="1"/>
    <col min="8983" max="8983" width="9.28515625" style="2" customWidth="1"/>
    <col min="8984" max="8984" width="9" style="2" customWidth="1"/>
    <col min="8985" max="8985" width="15.42578125" style="2" customWidth="1"/>
    <col min="8986" max="8986" width="57.42578125" style="2" customWidth="1"/>
    <col min="8987" max="8987" width="36.85546875" style="2" customWidth="1"/>
    <col min="8988" max="8988" width="36.140625" style="2" customWidth="1"/>
    <col min="8989" max="8989" width="71.7109375" style="2" customWidth="1"/>
    <col min="8990" max="9216" width="10.7109375" style="2" customWidth="1"/>
    <col min="9217" max="9217" width="25.28515625" style="2" customWidth="1"/>
    <col min="9218" max="9218" width="22.5703125" style="2" customWidth="1"/>
    <col min="9219" max="9219" width="20.5703125" style="2" customWidth="1"/>
    <col min="9220" max="9220" width="20.42578125" style="2" customWidth="1"/>
    <col min="9221" max="9221" width="5.7109375" style="2" customWidth="1"/>
    <col min="9222" max="9222" width="23.42578125" style="2" customWidth="1"/>
    <col min="9223" max="9224" width="18.7109375" style="2" customWidth="1"/>
    <col min="9225" max="9225" width="20.42578125" style="2" customWidth="1"/>
    <col min="9226" max="9226" width="24" style="2" customWidth="1"/>
    <col min="9227" max="9227" width="17.85546875" style="2" customWidth="1"/>
    <col min="9228" max="9228" width="16.85546875" style="2" customWidth="1"/>
    <col min="9229" max="9229" width="15.85546875" style="2" customWidth="1"/>
    <col min="9230" max="9230" width="23.28515625" style="2" customWidth="1"/>
    <col min="9231" max="9231" width="8.5703125" style="2" customWidth="1"/>
    <col min="9232" max="9232" width="8.85546875" style="2" customWidth="1"/>
    <col min="9233" max="9233" width="8.140625" style="2" customWidth="1"/>
    <col min="9234" max="9234" width="8.7109375" style="2" customWidth="1"/>
    <col min="9235" max="9235" width="23" style="2" customWidth="1"/>
    <col min="9236" max="9236" width="4.42578125" style="2" customWidth="1"/>
    <col min="9237" max="9237" width="11.28515625" style="2" customWidth="1"/>
    <col min="9238" max="9238" width="9.42578125" style="2" customWidth="1"/>
    <col min="9239" max="9239" width="9.28515625" style="2" customWidth="1"/>
    <col min="9240" max="9240" width="9" style="2" customWidth="1"/>
    <col min="9241" max="9241" width="15.42578125" style="2" customWidth="1"/>
    <col min="9242" max="9242" width="57.42578125" style="2" customWidth="1"/>
    <col min="9243" max="9243" width="36.85546875" style="2" customWidth="1"/>
    <col min="9244" max="9244" width="36.140625" style="2" customWidth="1"/>
    <col min="9245" max="9245" width="71.7109375" style="2" customWidth="1"/>
    <col min="9246" max="9472" width="10.7109375" style="2" customWidth="1"/>
    <col min="9473" max="9473" width="25.28515625" style="2" customWidth="1"/>
    <col min="9474" max="9474" width="22.5703125" style="2" customWidth="1"/>
    <col min="9475" max="9475" width="20.5703125" style="2" customWidth="1"/>
    <col min="9476" max="9476" width="20.42578125" style="2" customWidth="1"/>
    <col min="9477" max="9477" width="5.7109375" style="2" customWidth="1"/>
    <col min="9478" max="9478" width="23.42578125" style="2" customWidth="1"/>
    <col min="9479" max="9480" width="18.7109375" style="2" customWidth="1"/>
    <col min="9481" max="9481" width="20.42578125" style="2" customWidth="1"/>
    <col min="9482" max="9482" width="24" style="2" customWidth="1"/>
    <col min="9483" max="9483" width="17.85546875" style="2" customWidth="1"/>
    <col min="9484" max="9484" width="16.85546875" style="2" customWidth="1"/>
    <col min="9485" max="9485" width="15.85546875" style="2" customWidth="1"/>
    <col min="9486" max="9486" width="23.28515625" style="2" customWidth="1"/>
    <col min="9487" max="9487" width="8.5703125" style="2" customWidth="1"/>
    <col min="9488" max="9488" width="8.85546875" style="2" customWidth="1"/>
    <col min="9489" max="9489" width="8.140625" style="2" customWidth="1"/>
    <col min="9490" max="9490" width="8.7109375" style="2" customWidth="1"/>
    <col min="9491" max="9491" width="23" style="2" customWidth="1"/>
    <col min="9492" max="9492" width="4.42578125" style="2" customWidth="1"/>
    <col min="9493" max="9493" width="11.28515625" style="2" customWidth="1"/>
    <col min="9494" max="9494" width="9.42578125" style="2" customWidth="1"/>
    <col min="9495" max="9495" width="9.28515625" style="2" customWidth="1"/>
    <col min="9496" max="9496" width="9" style="2" customWidth="1"/>
    <col min="9497" max="9497" width="15.42578125" style="2" customWidth="1"/>
    <col min="9498" max="9498" width="57.42578125" style="2" customWidth="1"/>
    <col min="9499" max="9499" width="36.85546875" style="2" customWidth="1"/>
    <col min="9500" max="9500" width="36.140625" style="2" customWidth="1"/>
    <col min="9501" max="9501" width="71.7109375" style="2" customWidth="1"/>
    <col min="9502" max="9728" width="10.7109375" style="2" customWidth="1"/>
    <col min="9729" max="9729" width="25.28515625" style="2" customWidth="1"/>
    <col min="9730" max="9730" width="22.5703125" style="2" customWidth="1"/>
    <col min="9731" max="9731" width="20.5703125" style="2" customWidth="1"/>
    <col min="9732" max="9732" width="20.42578125" style="2" customWidth="1"/>
    <col min="9733" max="9733" width="5.7109375" style="2" customWidth="1"/>
    <col min="9734" max="9734" width="23.42578125" style="2" customWidth="1"/>
    <col min="9735" max="9736" width="18.7109375" style="2" customWidth="1"/>
    <col min="9737" max="9737" width="20.42578125" style="2" customWidth="1"/>
    <col min="9738" max="9738" width="24" style="2" customWidth="1"/>
    <col min="9739" max="9739" width="17.85546875" style="2" customWidth="1"/>
    <col min="9740" max="9740" width="16.85546875" style="2" customWidth="1"/>
    <col min="9741" max="9741" width="15.85546875" style="2" customWidth="1"/>
    <col min="9742" max="9742" width="23.28515625" style="2" customWidth="1"/>
    <col min="9743" max="9743" width="8.5703125" style="2" customWidth="1"/>
    <col min="9744" max="9744" width="8.85546875" style="2" customWidth="1"/>
    <col min="9745" max="9745" width="8.140625" style="2" customWidth="1"/>
    <col min="9746" max="9746" width="8.7109375" style="2" customWidth="1"/>
    <col min="9747" max="9747" width="23" style="2" customWidth="1"/>
    <col min="9748" max="9748" width="4.42578125" style="2" customWidth="1"/>
    <col min="9749" max="9749" width="11.28515625" style="2" customWidth="1"/>
    <col min="9750" max="9750" width="9.42578125" style="2" customWidth="1"/>
    <col min="9751" max="9751" width="9.28515625" style="2" customWidth="1"/>
    <col min="9752" max="9752" width="9" style="2" customWidth="1"/>
    <col min="9753" max="9753" width="15.42578125" style="2" customWidth="1"/>
    <col min="9754" max="9754" width="57.42578125" style="2" customWidth="1"/>
    <col min="9755" max="9755" width="36.85546875" style="2" customWidth="1"/>
    <col min="9756" max="9756" width="36.140625" style="2" customWidth="1"/>
    <col min="9757" max="9757" width="71.7109375" style="2" customWidth="1"/>
    <col min="9758" max="9984" width="10.7109375" style="2" customWidth="1"/>
    <col min="9985" max="9985" width="25.28515625" style="2" customWidth="1"/>
    <col min="9986" max="9986" width="22.5703125" style="2" customWidth="1"/>
    <col min="9987" max="9987" width="20.5703125" style="2" customWidth="1"/>
    <col min="9988" max="9988" width="20.42578125" style="2" customWidth="1"/>
    <col min="9989" max="9989" width="5.7109375" style="2" customWidth="1"/>
    <col min="9990" max="9990" width="23.42578125" style="2" customWidth="1"/>
    <col min="9991" max="9992" width="18.7109375" style="2" customWidth="1"/>
    <col min="9993" max="9993" width="20.42578125" style="2" customWidth="1"/>
    <col min="9994" max="9994" width="24" style="2" customWidth="1"/>
    <col min="9995" max="9995" width="17.85546875" style="2" customWidth="1"/>
    <col min="9996" max="9996" width="16.85546875" style="2" customWidth="1"/>
    <col min="9997" max="9997" width="15.85546875" style="2" customWidth="1"/>
    <col min="9998" max="9998" width="23.28515625" style="2" customWidth="1"/>
    <col min="9999" max="9999" width="8.5703125" style="2" customWidth="1"/>
    <col min="10000" max="10000" width="8.85546875" style="2" customWidth="1"/>
    <col min="10001" max="10001" width="8.140625" style="2" customWidth="1"/>
    <col min="10002" max="10002" width="8.7109375" style="2" customWidth="1"/>
    <col min="10003" max="10003" width="23" style="2" customWidth="1"/>
    <col min="10004" max="10004" width="4.42578125" style="2" customWidth="1"/>
    <col min="10005" max="10005" width="11.28515625" style="2" customWidth="1"/>
    <col min="10006" max="10006" width="9.42578125" style="2" customWidth="1"/>
    <col min="10007" max="10007" width="9.28515625" style="2" customWidth="1"/>
    <col min="10008" max="10008" width="9" style="2" customWidth="1"/>
    <col min="10009" max="10009" width="15.42578125" style="2" customWidth="1"/>
    <col min="10010" max="10010" width="57.42578125" style="2" customWidth="1"/>
    <col min="10011" max="10011" width="36.85546875" style="2" customWidth="1"/>
    <col min="10012" max="10012" width="36.140625" style="2" customWidth="1"/>
    <col min="10013" max="10013" width="71.7109375" style="2" customWidth="1"/>
    <col min="10014" max="10240" width="10.7109375" style="2" customWidth="1"/>
    <col min="10241" max="10241" width="25.28515625" style="2" customWidth="1"/>
    <col min="10242" max="10242" width="22.5703125" style="2" customWidth="1"/>
    <col min="10243" max="10243" width="20.5703125" style="2" customWidth="1"/>
    <col min="10244" max="10244" width="20.42578125" style="2" customWidth="1"/>
    <col min="10245" max="10245" width="5.7109375" style="2" customWidth="1"/>
    <col min="10246" max="10246" width="23.42578125" style="2" customWidth="1"/>
    <col min="10247" max="10248" width="18.7109375" style="2" customWidth="1"/>
    <col min="10249" max="10249" width="20.42578125" style="2" customWidth="1"/>
    <col min="10250" max="10250" width="24" style="2" customWidth="1"/>
    <col min="10251" max="10251" width="17.85546875" style="2" customWidth="1"/>
    <col min="10252" max="10252" width="16.85546875" style="2" customWidth="1"/>
    <col min="10253" max="10253" width="15.85546875" style="2" customWidth="1"/>
    <col min="10254" max="10254" width="23.28515625" style="2" customWidth="1"/>
    <col min="10255" max="10255" width="8.5703125" style="2" customWidth="1"/>
    <col min="10256" max="10256" width="8.85546875" style="2" customWidth="1"/>
    <col min="10257" max="10257" width="8.140625" style="2" customWidth="1"/>
    <col min="10258" max="10258" width="8.7109375" style="2" customWidth="1"/>
    <col min="10259" max="10259" width="23" style="2" customWidth="1"/>
    <col min="10260" max="10260" width="4.42578125" style="2" customWidth="1"/>
    <col min="10261" max="10261" width="11.28515625" style="2" customWidth="1"/>
    <col min="10262" max="10262" width="9.42578125" style="2" customWidth="1"/>
    <col min="10263" max="10263" width="9.28515625" style="2" customWidth="1"/>
    <col min="10264" max="10264" width="9" style="2" customWidth="1"/>
    <col min="10265" max="10265" width="15.42578125" style="2" customWidth="1"/>
    <col min="10266" max="10266" width="57.42578125" style="2" customWidth="1"/>
    <col min="10267" max="10267" width="36.85546875" style="2" customWidth="1"/>
    <col min="10268" max="10268" width="36.140625" style="2" customWidth="1"/>
    <col min="10269" max="10269" width="71.7109375" style="2" customWidth="1"/>
    <col min="10270" max="10496" width="10.7109375" style="2" customWidth="1"/>
    <col min="10497" max="10497" width="25.28515625" style="2" customWidth="1"/>
    <col min="10498" max="10498" width="22.5703125" style="2" customWidth="1"/>
    <col min="10499" max="10499" width="20.5703125" style="2" customWidth="1"/>
    <col min="10500" max="10500" width="20.42578125" style="2" customWidth="1"/>
    <col min="10501" max="10501" width="5.7109375" style="2" customWidth="1"/>
    <col min="10502" max="10502" width="23.42578125" style="2" customWidth="1"/>
    <col min="10503" max="10504" width="18.7109375" style="2" customWidth="1"/>
    <col min="10505" max="10505" width="20.42578125" style="2" customWidth="1"/>
    <col min="10506" max="10506" width="24" style="2" customWidth="1"/>
    <col min="10507" max="10507" width="17.85546875" style="2" customWidth="1"/>
    <col min="10508" max="10508" width="16.85546875" style="2" customWidth="1"/>
    <col min="10509" max="10509" width="15.85546875" style="2" customWidth="1"/>
    <col min="10510" max="10510" width="23.28515625" style="2" customWidth="1"/>
    <col min="10511" max="10511" width="8.5703125" style="2" customWidth="1"/>
    <col min="10512" max="10512" width="8.85546875" style="2" customWidth="1"/>
    <col min="10513" max="10513" width="8.140625" style="2" customWidth="1"/>
    <col min="10514" max="10514" width="8.7109375" style="2" customWidth="1"/>
    <col min="10515" max="10515" width="23" style="2" customWidth="1"/>
    <col min="10516" max="10516" width="4.42578125" style="2" customWidth="1"/>
    <col min="10517" max="10517" width="11.28515625" style="2" customWidth="1"/>
    <col min="10518" max="10518" width="9.42578125" style="2" customWidth="1"/>
    <col min="10519" max="10519" width="9.28515625" style="2" customWidth="1"/>
    <col min="10520" max="10520" width="9" style="2" customWidth="1"/>
    <col min="10521" max="10521" width="15.42578125" style="2" customWidth="1"/>
    <col min="10522" max="10522" width="57.42578125" style="2" customWidth="1"/>
    <col min="10523" max="10523" width="36.85546875" style="2" customWidth="1"/>
    <col min="10524" max="10524" width="36.140625" style="2" customWidth="1"/>
    <col min="10525" max="10525" width="71.7109375" style="2" customWidth="1"/>
    <col min="10526" max="10752" width="10.7109375" style="2" customWidth="1"/>
    <col min="10753" max="10753" width="25.28515625" style="2" customWidth="1"/>
    <col min="10754" max="10754" width="22.5703125" style="2" customWidth="1"/>
    <col min="10755" max="10755" width="20.5703125" style="2" customWidth="1"/>
    <col min="10756" max="10756" width="20.42578125" style="2" customWidth="1"/>
    <col min="10757" max="10757" width="5.7109375" style="2" customWidth="1"/>
    <col min="10758" max="10758" width="23.42578125" style="2" customWidth="1"/>
    <col min="10759" max="10760" width="18.7109375" style="2" customWidth="1"/>
    <col min="10761" max="10761" width="20.42578125" style="2" customWidth="1"/>
    <col min="10762" max="10762" width="24" style="2" customWidth="1"/>
    <col min="10763" max="10763" width="17.85546875" style="2" customWidth="1"/>
    <col min="10764" max="10764" width="16.85546875" style="2" customWidth="1"/>
    <col min="10765" max="10765" width="15.85546875" style="2" customWidth="1"/>
    <col min="10766" max="10766" width="23.28515625" style="2" customWidth="1"/>
    <col min="10767" max="10767" width="8.5703125" style="2" customWidth="1"/>
    <col min="10768" max="10768" width="8.85546875" style="2" customWidth="1"/>
    <col min="10769" max="10769" width="8.140625" style="2" customWidth="1"/>
    <col min="10770" max="10770" width="8.7109375" style="2" customWidth="1"/>
    <col min="10771" max="10771" width="23" style="2" customWidth="1"/>
    <col min="10772" max="10772" width="4.42578125" style="2" customWidth="1"/>
    <col min="10773" max="10773" width="11.28515625" style="2" customWidth="1"/>
    <col min="10774" max="10774" width="9.42578125" style="2" customWidth="1"/>
    <col min="10775" max="10775" width="9.28515625" style="2" customWidth="1"/>
    <col min="10776" max="10776" width="9" style="2" customWidth="1"/>
    <col min="10777" max="10777" width="15.42578125" style="2" customWidth="1"/>
    <col min="10778" max="10778" width="57.42578125" style="2" customWidth="1"/>
    <col min="10779" max="10779" width="36.85546875" style="2" customWidth="1"/>
    <col min="10780" max="10780" width="36.140625" style="2" customWidth="1"/>
    <col min="10781" max="10781" width="71.7109375" style="2" customWidth="1"/>
    <col min="10782" max="11008" width="10.7109375" style="2" customWidth="1"/>
    <col min="11009" max="11009" width="25.28515625" style="2" customWidth="1"/>
    <col min="11010" max="11010" width="22.5703125" style="2" customWidth="1"/>
    <col min="11011" max="11011" width="20.5703125" style="2" customWidth="1"/>
    <col min="11012" max="11012" width="20.42578125" style="2" customWidth="1"/>
    <col min="11013" max="11013" width="5.7109375" style="2" customWidth="1"/>
    <col min="11014" max="11014" width="23.42578125" style="2" customWidth="1"/>
    <col min="11015" max="11016" width="18.7109375" style="2" customWidth="1"/>
    <col min="11017" max="11017" width="20.42578125" style="2" customWidth="1"/>
    <col min="11018" max="11018" width="24" style="2" customWidth="1"/>
    <col min="11019" max="11019" width="17.85546875" style="2" customWidth="1"/>
    <col min="11020" max="11020" width="16.85546875" style="2" customWidth="1"/>
    <col min="11021" max="11021" width="15.85546875" style="2" customWidth="1"/>
    <col min="11022" max="11022" width="23.28515625" style="2" customWidth="1"/>
    <col min="11023" max="11023" width="8.5703125" style="2" customWidth="1"/>
    <col min="11024" max="11024" width="8.85546875" style="2" customWidth="1"/>
    <col min="11025" max="11025" width="8.140625" style="2" customWidth="1"/>
    <col min="11026" max="11026" width="8.7109375" style="2" customWidth="1"/>
    <col min="11027" max="11027" width="23" style="2" customWidth="1"/>
    <col min="11028" max="11028" width="4.42578125" style="2" customWidth="1"/>
    <col min="11029" max="11029" width="11.28515625" style="2" customWidth="1"/>
    <col min="11030" max="11030" width="9.42578125" style="2" customWidth="1"/>
    <col min="11031" max="11031" width="9.28515625" style="2" customWidth="1"/>
    <col min="11032" max="11032" width="9" style="2" customWidth="1"/>
    <col min="11033" max="11033" width="15.42578125" style="2" customWidth="1"/>
    <col min="11034" max="11034" width="57.42578125" style="2" customWidth="1"/>
    <col min="11035" max="11035" width="36.85546875" style="2" customWidth="1"/>
    <col min="11036" max="11036" width="36.140625" style="2" customWidth="1"/>
    <col min="11037" max="11037" width="71.7109375" style="2" customWidth="1"/>
    <col min="11038" max="11264" width="10.7109375" style="2" customWidth="1"/>
    <col min="11265" max="11265" width="25.28515625" style="2" customWidth="1"/>
    <col min="11266" max="11266" width="22.5703125" style="2" customWidth="1"/>
    <col min="11267" max="11267" width="20.5703125" style="2" customWidth="1"/>
    <col min="11268" max="11268" width="20.42578125" style="2" customWidth="1"/>
    <col min="11269" max="11269" width="5.7109375" style="2" customWidth="1"/>
    <col min="11270" max="11270" width="23.42578125" style="2" customWidth="1"/>
    <col min="11271" max="11272" width="18.7109375" style="2" customWidth="1"/>
    <col min="11273" max="11273" width="20.42578125" style="2" customWidth="1"/>
    <col min="11274" max="11274" width="24" style="2" customWidth="1"/>
    <col min="11275" max="11275" width="17.85546875" style="2" customWidth="1"/>
    <col min="11276" max="11276" width="16.85546875" style="2" customWidth="1"/>
    <col min="11277" max="11277" width="15.85546875" style="2" customWidth="1"/>
    <col min="11278" max="11278" width="23.28515625" style="2" customWidth="1"/>
    <col min="11279" max="11279" width="8.5703125" style="2" customWidth="1"/>
    <col min="11280" max="11280" width="8.85546875" style="2" customWidth="1"/>
    <col min="11281" max="11281" width="8.140625" style="2" customWidth="1"/>
    <col min="11282" max="11282" width="8.7109375" style="2" customWidth="1"/>
    <col min="11283" max="11283" width="23" style="2" customWidth="1"/>
    <col min="11284" max="11284" width="4.42578125" style="2" customWidth="1"/>
    <col min="11285" max="11285" width="11.28515625" style="2" customWidth="1"/>
    <col min="11286" max="11286" width="9.42578125" style="2" customWidth="1"/>
    <col min="11287" max="11287" width="9.28515625" style="2" customWidth="1"/>
    <col min="11288" max="11288" width="9" style="2" customWidth="1"/>
    <col min="11289" max="11289" width="15.42578125" style="2" customWidth="1"/>
    <col min="11290" max="11290" width="57.42578125" style="2" customWidth="1"/>
    <col min="11291" max="11291" width="36.85546875" style="2" customWidth="1"/>
    <col min="11292" max="11292" width="36.140625" style="2" customWidth="1"/>
    <col min="11293" max="11293" width="71.7109375" style="2" customWidth="1"/>
    <col min="11294" max="11520" width="10.7109375" style="2" customWidth="1"/>
    <col min="11521" max="11521" width="25.28515625" style="2" customWidth="1"/>
    <col min="11522" max="11522" width="22.5703125" style="2" customWidth="1"/>
    <col min="11523" max="11523" width="20.5703125" style="2" customWidth="1"/>
    <col min="11524" max="11524" width="20.42578125" style="2" customWidth="1"/>
    <col min="11525" max="11525" width="5.7109375" style="2" customWidth="1"/>
    <col min="11526" max="11526" width="23.42578125" style="2" customWidth="1"/>
    <col min="11527" max="11528" width="18.7109375" style="2" customWidth="1"/>
    <col min="11529" max="11529" width="20.42578125" style="2" customWidth="1"/>
    <col min="11530" max="11530" width="24" style="2" customWidth="1"/>
    <col min="11531" max="11531" width="17.85546875" style="2" customWidth="1"/>
    <col min="11532" max="11532" width="16.85546875" style="2" customWidth="1"/>
    <col min="11533" max="11533" width="15.85546875" style="2" customWidth="1"/>
    <col min="11534" max="11534" width="23.28515625" style="2" customWidth="1"/>
    <col min="11535" max="11535" width="8.5703125" style="2" customWidth="1"/>
    <col min="11536" max="11536" width="8.85546875" style="2" customWidth="1"/>
    <col min="11537" max="11537" width="8.140625" style="2" customWidth="1"/>
    <col min="11538" max="11538" width="8.7109375" style="2" customWidth="1"/>
    <col min="11539" max="11539" width="23" style="2" customWidth="1"/>
    <col min="11540" max="11540" width="4.42578125" style="2" customWidth="1"/>
    <col min="11541" max="11541" width="11.28515625" style="2" customWidth="1"/>
    <col min="11542" max="11542" width="9.42578125" style="2" customWidth="1"/>
    <col min="11543" max="11543" width="9.28515625" style="2" customWidth="1"/>
    <col min="11544" max="11544" width="9" style="2" customWidth="1"/>
    <col min="11545" max="11545" width="15.42578125" style="2" customWidth="1"/>
    <col min="11546" max="11546" width="57.42578125" style="2" customWidth="1"/>
    <col min="11547" max="11547" width="36.85546875" style="2" customWidth="1"/>
    <col min="11548" max="11548" width="36.140625" style="2" customWidth="1"/>
    <col min="11549" max="11549" width="71.7109375" style="2" customWidth="1"/>
    <col min="11550" max="11776" width="10.7109375" style="2" customWidth="1"/>
    <col min="11777" max="11777" width="25.28515625" style="2" customWidth="1"/>
    <col min="11778" max="11778" width="22.5703125" style="2" customWidth="1"/>
    <col min="11779" max="11779" width="20.5703125" style="2" customWidth="1"/>
    <col min="11780" max="11780" width="20.42578125" style="2" customWidth="1"/>
    <col min="11781" max="11781" width="5.7109375" style="2" customWidth="1"/>
    <col min="11782" max="11782" width="23.42578125" style="2" customWidth="1"/>
    <col min="11783" max="11784" width="18.7109375" style="2" customWidth="1"/>
    <col min="11785" max="11785" width="20.42578125" style="2" customWidth="1"/>
    <col min="11786" max="11786" width="24" style="2" customWidth="1"/>
    <col min="11787" max="11787" width="17.85546875" style="2" customWidth="1"/>
    <col min="11788" max="11788" width="16.85546875" style="2" customWidth="1"/>
    <col min="11789" max="11789" width="15.85546875" style="2" customWidth="1"/>
    <col min="11790" max="11790" width="23.28515625" style="2" customWidth="1"/>
    <col min="11791" max="11791" width="8.5703125" style="2" customWidth="1"/>
    <col min="11792" max="11792" width="8.85546875" style="2" customWidth="1"/>
    <col min="11793" max="11793" width="8.140625" style="2" customWidth="1"/>
    <col min="11794" max="11794" width="8.7109375" style="2" customWidth="1"/>
    <col min="11795" max="11795" width="23" style="2" customWidth="1"/>
    <col min="11796" max="11796" width="4.42578125" style="2" customWidth="1"/>
    <col min="11797" max="11797" width="11.28515625" style="2" customWidth="1"/>
    <col min="11798" max="11798" width="9.42578125" style="2" customWidth="1"/>
    <col min="11799" max="11799" width="9.28515625" style="2" customWidth="1"/>
    <col min="11800" max="11800" width="9" style="2" customWidth="1"/>
    <col min="11801" max="11801" width="15.42578125" style="2" customWidth="1"/>
    <col min="11802" max="11802" width="57.42578125" style="2" customWidth="1"/>
    <col min="11803" max="11803" width="36.85546875" style="2" customWidth="1"/>
    <col min="11804" max="11804" width="36.140625" style="2" customWidth="1"/>
    <col min="11805" max="11805" width="71.7109375" style="2" customWidth="1"/>
    <col min="11806" max="12032" width="10.7109375" style="2" customWidth="1"/>
    <col min="12033" max="12033" width="25.28515625" style="2" customWidth="1"/>
    <col min="12034" max="12034" width="22.5703125" style="2" customWidth="1"/>
    <col min="12035" max="12035" width="20.5703125" style="2" customWidth="1"/>
    <col min="12036" max="12036" width="20.42578125" style="2" customWidth="1"/>
    <col min="12037" max="12037" width="5.7109375" style="2" customWidth="1"/>
    <col min="12038" max="12038" width="23.42578125" style="2" customWidth="1"/>
    <col min="12039" max="12040" width="18.7109375" style="2" customWidth="1"/>
    <col min="12041" max="12041" width="20.42578125" style="2" customWidth="1"/>
    <col min="12042" max="12042" width="24" style="2" customWidth="1"/>
    <col min="12043" max="12043" width="17.85546875" style="2" customWidth="1"/>
    <col min="12044" max="12044" width="16.85546875" style="2" customWidth="1"/>
    <col min="12045" max="12045" width="15.85546875" style="2" customWidth="1"/>
    <col min="12046" max="12046" width="23.28515625" style="2" customWidth="1"/>
    <col min="12047" max="12047" width="8.5703125" style="2" customWidth="1"/>
    <col min="12048" max="12048" width="8.85546875" style="2" customWidth="1"/>
    <col min="12049" max="12049" width="8.140625" style="2" customWidth="1"/>
    <col min="12050" max="12050" width="8.7109375" style="2" customWidth="1"/>
    <col min="12051" max="12051" width="23" style="2" customWidth="1"/>
    <col min="12052" max="12052" width="4.42578125" style="2" customWidth="1"/>
    <col min="12053" max="12053" width="11.28515625" style="2" customWidth="1"/>
    <col min="12054" max="12054" width="9.42578125" style="2" customWidth="1"/>
    <col min="12055" max="12055" width="9.28515625" style="2" customWidth="1"/>
    <col min="12056" max="12056" width="9" style="2" customWidth="1"/>
    <col min="12057" max="12057" width="15.42578125" style="2" customWidth="1"/>
    <col min="12058" max="12058" width="57.42578125" style="2" customWidth="1"/>
    <col min="12059" max="12059" width="36.85546875" style="2" customWidth="1"/>
    <col min="12060" max="12060" width="36.140625" style="2" customWidth="1"/>
    <col min="12061" max="12061" width="71.7109375" style="2" customWidth="1"/>
    <col min="12062" max="12288" width="10.7109375" style="2" customWidth="1"/>
    <col min="12289" max="12289" width="25.28515625" style="2" customWidth="1"/>
    <col min="12290" max="12290" width="22.5703125" style="2" customWidth="1"/>
    <col min="12291" max="12291" width="20.5703125" style="2" customWidth="1"/>
    <col min="12292" max="12292" width="20.42578125" style="2" customWidth="1"/>
    <col min="12293" max="12293" width="5.7109375" style="2" customWidth="1"/>
    <col min="12294" max="12294" width="23.42578125" style="2" customWidth="1"/>
    <col min="12295" max="12296" width="18.7109375" style="2" customWidth="1"/>
    <col min="12297" max="12297" width="20.42578125" style="2" customWidth="1"/>
    <col min="12298" max="12298" width="24" style="2" customWidth="1"/>
    <col min="12299" max="12299" width="17.85546875" style="2" customWidth="1"/>
    <col min="12300" max="12300" width="16.85546875" style="2" customWidth="1"/>
    <col min="12301" max="12301" width="15.85546875" style="2" customWidth="1"/>
    <col min="12302" max="12302" width="23.28515625" style="2" customWidth="1"/>
    <col min="12303" max="12303" width="8.5703125" style="2" customWidth="1"/>
    <col min="12304" max="12304" width="8.85546875" style="2" customWidth="1"/>
    <col min="12305" max="12305" width="8.140625" style="2" customWidth="1"/>
    <col min="12306" max="12306" width="8.7109375" style="2" customWidth="1"/>
    <col min="12307" max="12307" width="23" style="2" customWidth="1"/>
    <col min="12308" max="12308" width="4.42578125" style="2" customWidth="1"/>
    <col min="12309" max="12309" width="11.28515625" style="2" customWidth="1"/>
    <col min="12310" max="12310" width="9.42578125" style="2" customWidth="1"/>
    <col min="12311" max="12311" width="9.28515625" style="2" customWidth="1"/>
    <col min="12312" max="12312" width="9" style="2" customWidth="1"/>
    <col min="12313" max="12313" width="15.42578125" style="2" customWidth="1"/>
    <col min="12314" max="12314" width="57.42578125" style="2" customWidth="1"/>
    <col min="12315" max="12315" width="36.85546875" style="2" customWidth="1"/>
    <col min="12316" max="12316" width="36.140625" style="2" customWidth="1"/>
    <col min="12317" max="12317" width="71.7109375" style="2" customWidth="1"/>
    <col min="12318" max="12544" width="10.7109375" style="2" customWidth="1"/>
    <col min="12545" max="12545" width="25.28515625" style="2" customWidth="1"/>
    <col min="12546" max="12546" width="22.5703125" style="2" customWidth="1"/>
    <col min="12547" max="12547" width="20.5703125" style="2" customWidth="1"/>
    <col min="12548" max="12548" width="20.42578125" style="2" customWidth="1"/>
    <col min="12549" max="12549" width="5.7109375" style="2" customWidth="1"/>
    <col min="12550" max="12550" width="23.42578125" style="2" customWidth="1"/>
    <col min="12551" max="12552" width="18.7109375" style="2" customWidth="1"/>
    <col min="12553" max="12553" width="20.42578125" style="2" customWidth="1"/>
    <col min="12554" max="12554" width="24" style="2" customWidth="1"/>
    <col min="12555" max="12555" width="17.85546875" style="2" customWidth="1"/>
    <col min="12556" max="12556" width="16.85546875" style="2" customWidth="1"/>
    <col min="12557" max="12557" width="15.85546875" style="2" customWidth="1"/>
    <col min="12558" max="12558" width="23.28515625" style="2" customWidth="1"/>
    <col min="12559" max="12559" width="8.5703125" style="2" customWidth="1"/>
    <col min="12560" max="12560" width="8.85546875" style="2" customWidth="1"/>
    <col min="12561" max="12561" width="8.140625" style="2" customWidth="1"/>
    <col min="12562" max="12562" width="8.7109375" style="2" customWidth="1"/>
    <col min="12563" max="12563" width="23" style="2" customWidth="1"/>
    <col min="12564" max="12564" width="4.42578125" style="2" customWidth="1"/>
    <col min="12565" max="12565" width="11.28515625" style="2" customWidth="1"/>
    <col min="12566" max="12566" width="9.42578125" style="2" customWidth="1"/>
    <col min="12567" max="12567" width="9.28515625" style="2" customWidth="1"/>
    <col min="12568" max="12568" width="9" style="2" customWidth="1"/>
    <col min="12569" max="12569" width="15.42578125" style="2" customWidth="1"/>
    <col min="12570" max="12570" width="57.42578125" style="2" customWidth="1"/>
    <col min="12571" max="12571" width="36.85546875" style="2" customWidth="1"/>
    <col min="12572" max="12572" width="36.140625" style="2" customWidth="1"/>
    <col min="12573" max="12573" width="71.7109375" style="2" customWidth="1"/>
    <col min="12574" max="12800" width="10.7109375" style="2" customWidth="1"/>
    <col min="12801" max="12801" width="25.28515625" style="2" customWidth="1"/>
    <col min="12802" max="12802" width="22.5703125" style="2" customWidth="1"/>
    <col min="12803" max="12803" width="20.5703125" style="2" customWidth="1"/>
    <col min="12804" max="12804" width="20.42578125" style="2" customWidth="1"/>
    <col min="12805" max="12805" width="5.7109375" style="2" customWidth="1"/>
    <col min="12806" max="12806" width="23.42578125" style="2" customWidth="1"/>
    <col min="12807" max="12808" width="18.7109375" style="2" customWidth="1"/>
    <col min="12809" max="12809" width="20.42578125" style="2" customWidth="1"/>
    <col min="12810" max="12810" width="24" style="2" customWidth="1"/>
    <col min="12811" max="12811" width="17.85546875" style="2" customWidth="1"/>
    <col min="12812" max="12812" width="16.85546875" style="2" customWidth="1"/>
    <col min="12813" max="12813" width="15.85546875" style="2" customWidth="1"/>
    <col min="12814" max="12814" width="23.28515625" style="2" customWidth="1"/>
    <col min="12815" max="12815" width="8.5703125" style="2" customWidth="1"/>
    <col min="12816" max="12816" width="8.85546875" style="2" customWidth="1"/>
    <col min="12817" max="12817" width="8.140625" style="2" customWidth="1"/>
    <col min="12818" max="12818" width="8.7109375" style="2" customWidth="1"/>
    <col min="12819" max="12819" width="23" style="2" customWidth="1"/>
    <col min="12820" max="12820" width="4.42578125" style="2" customWidth="1"/>
    <col min="12821" max="12821" width="11.28515625" style="2" customWidth="1"/>
    <col min="12822" max="12822" width="9.42578125" style="2" customWidth="1"/>
    <col min="12823" max="12823" width="9.28515625" style="2" customWidth="1"/>
    <col min="12824" max="12824" width="9" style="2" customWidth="1"/>
    <col min="12825" max="12825" width="15.42578125" style="2" customWidth="1"/>
    <col min="12826" max="12826" width="57.42578125" style="2" customWidth="1"/>
    <col min="12827" max="12827" width="36.85546875" style="2" customWidth="1"/>
    <col min="12828" max="12828" width="36.140625" style="2" customWidth="1"/>
    <col min="12829" max="12829" width="71.7109375" style="2" customWidth="1"/>
    <col min="12830" max="13056" width="10.7109375" style="2" customWidth="1"/>
    <col min="13057" max="13057" width="25.28515625" style="2" customWidth="1"/>
    <col min="13058" max="13058" width="22.5703125" style="2" customWidth="1"/>
    <col min="13059" max="13059" width="20.5703125" style="2" customWidth="1"/>
    <col min="13060" max="13060" width="20.42578125" style="2" customWidth="1"/>
    <col min="13061" max="13061" width="5.7109375" style="2" customWidth="1"/>
    <col min="13062" max="13062" width="23.42578125" style="2" customWidth="1"/>
    <col min="13063" max="13064" width="18.7109375" style="2" customWidth="1"/>
    <col min="13065" max="13065" width="20.42578125" style="2" customWidth="1"/>
    <col min="13066" max="13066" width="24" style="2" customWidth="1"/>
    <col min="13067" max="13067" width="17.85546875" style="2" customWidth="1"/>
    <col min="13068" max="13068" width="16.85546875" style="2" customWidth="1"/>
    <col min="13069" max="13069" width="15.85546875" style="2" customWidth="1"/>
    <col min="13070" max="13070" width="23.28515625" style="2" customWidth="1"/>
    <col min="13071" max="13071" width="8.5703125" style="2" customWidth="1"/>
    <col min="13072" max="13072" width="8.85546875" style="2" customWidth="1"/>
    <col min="13073" max="13073" width="8.140625" style="2" customWidth="1"/>
    <col min="13074" max="13074" width="8.7109375" style="2" customWidth="1"/>
    <col min="13075" max="13075" width="23" style="2" customWidth="1"/>
    <col min="13076" max="13076" width="4.42578125" style="2" customWidth="1"/>
    <col min="13077" max="13077" width="11.28515625" style="2" customWidth="1"/>
    <col min="13078" max="13078" width="9.42578125" style="2" customWidth="1"/>
    <col min="13079" max="13079" width="9.28515625" style="2" customWidth="1"/>
    <col min="13080" max="13080" width="9" style="2" customWidth="1"/>
    <col min="13081" max="13081" width="15.42578125" style="2" customWidth="1"/>
    <col min="13082" max="13082" width="57.42578125" style="2" customWidth="1"/>
    <col min="13083" max="13083" width="36.85546875" style="2" customWidth="1"/>
    <col min="13084" max="13084" width="36.140625" style="2" customWidth="1"/>
    <col min="13085" max="13085" width="71.7109375" style="2" customWidth="1"/>
    <col min="13086" max="13312" width="10.7109375" style="2" customWidth="1"/>
    <col min="13313" max="13313" width="25.28515625" style="2" customWidth="1"/>
    <col min="13314" max="13314" width="22.5703125" style="2" customWidth="1"/>
    <col min="13315" max="13315" width="20.5703125" style="2" customWidth="1"/>
    <col min="13316" max="13316" width="20.42578125" style="2" customWidth="1"/>
    <col min="13317" max="13317" width="5.7109375" style="2" customWidth="1"/>
    <col min="13318" max="13318" width="23.42578125" style="2" customWidth="1"/>
    <col min="13319" max="13320" width="18.7109375" style="2" customWidth="1"/>
    <col min="13321" max="13321" width="20.42578125" style="2" customWidth="1"/>
    <col min="13322" max="13322" width="24" style="2" customWidth="1"/>
    <col min="13323" max="13323" width="17.85546875" style="2" customWidth="1"/>
    <col min="13324" max="13324" width="16.85546875" style="2" customWidth="1"/>
    <col min="13325" max="13325" width="15.85546875" style="2" customWidth="1"/>
    <col min="13326" max="13326" width="23.28515625" style="2" customWidth="1"/>
    <col min="13327" max="13327" width="8.5703125" style="2" customWidth="1"/>
    <col min="13328" max="13328" width="8.85546875" style="2" customWidth="1"/>
    <col min="13329" max="13329" width="8.140625" style="2" customWidth="1"/>
    <col min="13330" max="13330" width="8.7109375" style="2" customWidth="1"/>
    <col min="13331" max="13331" width="23" style="2" customWidth="1"/>
    <col min="13332" max="13332" width="4.42578125" style="2" customWidth="1"/>
    <col min="13333" max="13333" width="11.28515625" style="2" customWidth="1"/>
    <col min="13334" max="13334" width="9.42578125" style="2" customWidth="1"/>
    <col min="13335" max="13335" width="9.28515625" style="2" customWidth="1"/>
    <col min="13336" max="13336" width="9" style="2" customWidth="1"/>
    <col min="13337" max="13337" width="15.42578125" style="2" customWidth="1"/>
    <col min="13338" max="13338" width="57.42578125" style="2" customWidth="1"/>
    <col min="13339" max="13339" width="36.85546875" style="2" customWidth="1"/>
    <col min="13340" max="13340" width="36.140625" style="2" customWidth="1"/>
    <col min="13341" max="13341" width="71.7109375" style="2" customWidth="1"/>
    <col min="13342" max="13568" width="10.7109375" style="2" customWidth="1"/>
    <col min="13569" max="13569" width="25.28515625" style="2" customWidth="1"/>
    <col min="13570" max="13570" width="22.5703125" style="2" customWidth="1"/>
    <col min="13571" max="13571" width="20.5703125" style="2" customWidth="1"/>
    <col min="13572" max="13572" width="20.42578125" style="2" customWidth="1"/>
    <col min="13573" max="13573" width="5.7109375" style="2" customWidth="1"/>
    <col min="13574" max="13574" width="23.42578125" style="2" customWidth="1"/>
    <col min="13575" max="13576" width="18.7109375" style="2" customWidth="1"/>
    <col min="13577" max="13577" width="20.42578125" style="2" customWidth="1"/>
    <col min="13578" max="13578" width="24" style="2" customWidth="1"/>
    <col min="13579" max="13579" width="17.85546875" style="2" customWidth="1"/>
    <col min="13580" max="13580" width="16.85546875" style="2" customWidth="1"/>
    <col min="13581" max="13581" width="15.85546875" style="2" customWidth="1"/>
    <col min="13582" max="13582" width="23.28515625" style="2" customWidth="1"/>
    <col min="13583" max="13583" width="8.5703125" style="2" customWidth="1"/>
    <col min="13584" max="13584" width="8.85546875" style="2" customWidth="1"/>
    <col min="13585" max="13585" width="8.140625" style="2" customWidth="1"/>
    <col min="13586" max="13586" width="8.7109375" style="2" customWidth="1"/>
    <col min="13587" max="13587" width="23" style="2" customWidth="1"/>
    <col min="13588" max="13588" width="4.42578125" style="2" customWidth="1"/>
    <col min="13589" max="13589" width="11.28515625" style="2" customWidth="1"/>
    <col min="13590" max="13590" width="9.42578125" style="2" customWidth="1"/>
    <col min="13591" max="13591" width="9.28515625" style="2" customWidth="1"/>
    <col min="13592" max="13592" width="9" style="2" customWidth="1"/>
    <col min="13593" max="13593" width="15.42578125" style="2" customWidth="1"/>
    <col min="13594" max="13594" width="57.42578125" style="2" customWidth="1"/>
    <col min="13595" max="13595" width="36.85546875" style="2" customWidth="1"/>
    <col min="13596" max="13596" width="36.140625" style="2" customWidth="1"/>
    <col min="13597" max="13597" width="71.7109375" style="2" customWidth="1"/>
    <col min="13598" max="13824" width="10.7109375" style="2" customWidth="1"/>
    <col min="13825" max="13825" width="25.28515625" style="2" customWidth="1"/>
    <col min="13826" max="13826" width="22.5703125" style="2" customWidth="1"/>
    <col min="13827" max="13827" width="20.5703125" style="2" customWidth="1"/>
    <col min="13828" max="13828" width="20.42578125" style="2" customWidth="1"/>
    <col min="13829" max="13829" width="5.7109375" style="2" customWidth="1"/>
    <col min="13830" max="13830" width="23.42578125" style="2" customWidth="1"/>
    <col min="13831" max="13832" width="18.7109375" style="2" customWidth="1"/>
    <col min="13833" max="13833" width="20.42578125" style="2" customWidth="1"/>
    <col min="13834" max="13834" width="24" style="2" customWidth="1"/>
    <col min="13835" max="13835" width="17.85546875" style="2" customWidth="1"/>
    <col min="13836" max="13836" width="16.85546875" style="2" customWidth="1"/>
    <col min="13837" max="13837" width="15.85546875" style="2" customWidth="1"/>
    <col min="13838" max="13838" width="23.28515625" style="2" customWidth="1"/>
    <col min="13839" max="13839" width="8.5703125" style="2" customWidth="1"/>
    <col min="13840" max="13840" width="8.85546875" style="2" customWidth="1"/>
    <col min="13841" max="13841" width="8.140625" style="2" customWidth="1"/>
    <col min="13842" max="13842" width="8.7109375" style="2" customWidth="1"/>
    <col min="13843" max="13843" width="23" style="2" customWidth="1"/>
    <col min="13844" max="13844" width="4.42578125" style="2" customWidth="1"/>
    <col min="13845" max="13845" width="11.28515625" style="2" customWidth="1"/>
    <col min="13846" max="13846" width="9.42578125" style="2" customWidth="1"/>
    <col min="13847" max="13847" width="9.28515625" style="2" customWidth="1"/>
    <col min="13848" max="13848" width="9" style="2" customWidth="1"/>
    <col min="13849" max="13849" width="15.42578125" style="2" customWidth="1"/>
    <col min="13850" max="13850" width="57.42578125" style="2" customWidth="1"/>
    <col min="13851" max="13851" width="36.85546875" style="2" customWidth="1"/>
    <col min="13852" max="13852" width="36.140625" style="2" customWidth="1"/>
    <col min="13853" max="13853" width="71.7109375" style="2" customWidth="1"/>
    <col min="13854" max="14080" width="10.7109375" style="2" customWidth="1"/>
    <col min="14081" max="14081" width="25.28515625" style="2" customWidth="1"/>
    <col min="14082" max="14082" width="22.5703125" style="2" customWidth="1"/>
    <col min="14083" max="14083" width="20.5703125" style="2" customWidth="1"/>
    <col min="14084" max="14084" width="20.42578125" style="2" customWidth="1"/>
    <col min="14085" max="14085" width="5.7109375" style="2" customWidth="1"/>
    <col min="14086" max="14086" width="23.42578125" style="2" customWidth="1"/>
    <col min="14087" max="14088" width="18.7109375" style="2" customWidth="1"/>
    <col min="14089" max="14089" width="20.42578125" style="2" customWidth="1"/>
    <col min="14090" max="14090" width="24" style="2" customWidth="1"/>
    <col min="14091" max="14091" width="17.85546875" style="2" customWidth="1"/>
    <col min="14092" max="14092" width="16.85546875" style="2" customWidth="1"/>
    <col min="14093" max="14093" width="15.85546875" style="2" customWidth="1"/>
    <col min="14094" max="14094" width="23.28515625" style="2" customWidth="1"/>
    <col min="14095" max="14095" width="8.5703125" style="2" customWidth="1"/>
    <col min="14096" max="14096" width="8.85546875" style="2" customWidth="1"/>
    <col min="14097" max="14097" width="8.140625" style="2" customWidth="1"/>
    <col min="14098" max="14098" width="8.7109375" style="2" customWidth="1"/>
    <col min="14099" max="14099" width="23" style="2" customWidth="1"/>
    <col min="14100" max="14100" width="4.42578125" style="2" customWidth="1"/>
    <col min="14101" max="14101" width="11.28515625" style="2" customWidth="1"/>
    <col min="14102" max="14102" width="9.42578125" style="2" customWidth="1"/>
    <col min="14103" max="14103" width="9.28515625" style="2" customWidth="1"/>
    <col min="14104" max="14104" width="9" style="2" customWidth="1"/>
    <col min="14105" max="14105" width="15.42578125" style="2" customWidth="1"/>
    <col min="14106" max="14106" width="57.42578125" style="2" customWidth="1"/>
    <col min="14107" max="14107" width="36.85546875" style="2" customWidth="1"/>
    <col min="14108" max="14108" width="36.140625" style="2" customWidth="1"/>
    <col min="14109" max="14109" width="71.7109375" style="2" customWidth="1"/>
    <col min="14110" max="14336" width="10.7109375" style="2" customWidth="1"/>
    <col min="14337" max="14337" width="25.28515625" style="2" customWidth="1"/>
    <col min="14338" max="14338" width="22.5703125" style="2" customWidth="1"/>
    <col min="14339" max="14339" width="20.5703125" style="2" customWidth="1"/>
    <col min="14340" max="14340" width="20.42578125" style="2" customWidth="1"/>
    <col min="14341" max="14341" width="5.7109375" style="2" customWidth="1"/>
    <col min="14342" max="14342" width="23.42578125" style="2" customWidth="1"/>
    <col min="14343" max="14344" width="18.7109375" style="2" customWidth="1"/>
    <col min="14345" max="14345" width="20.42578125" style="2" customWidth="1"/>
    <col min="14346" max="14346" width="24" style="2" customWidth="1"/>
    <col min="14347" max="14347" width="17.85546875" style="2" customWidth="1"/>
    <col min="14348" max="14348" width="16.85546875" style="2" customWidth="1"/>
    <col min="14349" max="14349" width="15.85546875" style="2" customWidth="1"/>
    <col min="14350" max="14350" width="23.28515625" style="2" customWidth="1"/>
    <col min="14351" max="14351" width="8.5703125" style="2" customWidth="1"/>
    <col min="14352" max="14352" width="8.85546875" style="2" customWidth="1"/>
    <col min="14353" max="14353" width="8.140625" style="2" customWidth="1"/>
    <col min="14354" max="14354" width="8.7109375" style="2" customWidth="1"/>
    <col min="14355" max="14355" width="23" style="2" customWidth="1"/>
    <col min="14356" max="14356" width="4.42578125" style="2" customWidth="1"/>
    <col min="14357" max="14357" width="11.28515625" style="2" customWidth="1"/>
    <col min="14358" max="14358" width="9.42578125" style="2" customWidth="1"/>
    <col min="14359" max="14359" width="9.28515625" style="2" customWidth="1"/>
    <col min="14360" max="14360" width="9" style="2" customWidth="1"/>
    <col min="14361" max="14361" width="15.42578125" style="2" customWidth="1"/>
    <col min="14362" max="14362" width="57.42578125" style="2" customWidth="1"/>
    <col min="14363" max="14363" width="36.85546875" style="2" customWidth="1"/>
    <col min="14364" max="14364" width="36.140625" style="2" customWidth="1"/>
    <col min="14365" max="14365" width="71.7109375" style="2" customWidth="1"/>
    <col min="14366" max="14592" width="10.7109375" style="2" customWidth="1"/>
    <col min="14593" max="14593" width="25.28515625" style="2" customWidth="1"/>
    <col min="14594" max="14594" width="22.5703125" style="2" customWidth="1"/>
    <col min="14595" max="14595" width="20.5703125" style="2" customWidth="1"/>
    <col min="14596" max="14596" width="20.42578125" style="2" customWidth="1"/>
    <col min="14597" max="14597" width="5.7109375" style="2" customWidth="1"/>
    <col min="14598" max="14598" width="23.42578125" style="2" customWidth="1"/>
    <col min="14599" max="14600" width="18.7109375" style="2" customWidth="1"/>
    <col min="14601" max="14601" width="20.42578125" style="2" customWidth="1"/>
    <col min="14602" max="14602" width="24" style="2" customWidth="1"/>
    <col min="14603" max="14603" width="17.85546875" style="2" customWidth="1"/>
    <col min="14604" max="14604" width="16.85546875" style="2" customWidth="1"/>
    <col min="14605" max="14605" width="15.85546875" style="2" customWidth="1"/>
    <col min="14606" max="14606" width="23.28515625" style="2" customWidth="1"/>
    <col min="14607" max="14607" width="8.5703125" style="2" customWidth="1"/>
    <col min="14608" max="14608" width="8.85546875" style="2" customWidth="1"/>
    <col min="14609" max="14609" width="8.140625" style="2" customWidth="1"/>
    <col min="14610" max="14610" width="8.7109375" style="2" customWidth="1"/>
    <col min="14611" max="14611" width="23" style="2" customWidth="1"/>
    <col min="14612" max="14612" width="4.42578125" style="2" customWidth="1"/>
    <col min="14613" max="14613" width="11.28515625" style="2" customWidth="1"/>
    <col min="14614" max="14614" width="9.42578125" style="2" customWidth="1"/>
    <col min="14615" max="14615" width="9.28515625" style="2" customWidth="1"/>
    <col min="14616" max="14616" width="9" style="2" customWidth="1"/>
    <col min="14617" max="14617" width="15.42578125" style="2" customWidth="1"/>
    <col min="14618" max="14618" width="57.42578125" style="2" customWidth="1"/>
    <col min="14619" max="14619" width="36.85546875" style="2" customWidth="1"/>
    <col min="14620" max="14620" width="36.140625" style="2" customWidth="1"/>
    <col min="14621" max="14621" width="71.7109375" style="2" customWidth="1"/>
    <col min="14622" max="14848" width="10.7109375" style="2" customWidth="1"/>
    <col min="14849" max="14849" width="25.28515625" style="2" customWidth="1"/>
    <col min="14850" max="14850" width="22.5703125" style="2" customWidth="1"/>
    <col min="14851" max="14851" width="20.5703125" style="2" customWidth="1"/>
    <col min="14852" max="14852" width="20.42578125" style="2" customWidth="1"/>
    <col min="14853" max="14853" width="5.7109375" style="2" customWidth="1"/>
    <col min="14854" max="14854" width="23.42578125" style="2" customWidth="1"/>
    <col min="14855" max="14856" width="18.7109375" style="2" customWidth="1"/>
    <col min="14857" max="14857" width="20.42578125" style="2" customWidth="1"/>
    <col min="14858" max="14858" width="24" style="2" customWidth="1"/>
    <col min="14859" max="14859" width="17.85546875" style="2" customWidth="1"/>
    <col min="14860" max="14860" width="16.85546875" style="2" customWidth="1"/>
    <col min="14861" max="14861" width="15.85546875" style="2" customWidth="1"/>
    <col min="14862" max="14862" width="23.28515625" style="2" customWidth="1"/>
    <col min="14863" max="14863" width="8.5703125" style="2" customWidth="1"/>
    <col min="14864" max="14864" width="8.85546875" style="2" customWidth="1"/>
    <col min="14865" max="14865" width="8.140625" style="2" customWidth="1"/>
    <col min="14866" max="14866" width="8.7109375" style="2" customWidth="1"/>
    <col min="14867" max="14867" width="23" style="2" customWidth="1"/>
    <col min="14868" max="14868" width="4.42578125" style="2" customWidth="1"/>
    <col min="14869" max="14869" width="11.28515625" style="2" customWidth="1"/>
    <col min="14870" max="14870" width="9.42578125" style="2" customWidth="1"/>
    <col min="14871" max="14871" width="9.28515625" style="2" customWidth="1"/>
    <col min="14872" max="14872" width="9" style="2" customWidth="1"/>
    <col min="14873" max="14873" width="15.42578125" style="2" customWidth="1"/>
    <col min="14874" max="14874" width="57.42578125" style="2" customWidth="1"/>
    <col min="14875" max="14875" width="36.85546875" style="2" customWidth="1"/>
    <col min="14876" max="14876" width="36.140625" style="2" customWidth="1"/>
    <col min="14877" max="14877" width="71.7109375" style="2" customWidth="1"/>
    <col min="14878" max="15104" width="10.7109375" style="2" customWidth="1"/>
    <col min="15105" max="15105" width="25.28515625" style="2" customWidth="1"/>
    <col min="15106" max="15106" width="22.5703125" style="2" customWidth="1"/>
    <col min="15107" max="15107" width="20.5703125" style="2" customWidth="1"/>
    <col min="15108" max="15108" width="20.42578125" style="2" customWidth="1"/>
    <col min="15109" max="15109" width="5.7109375" style="2" customWidth="1"/>
    <col min="15110" max="15110" width="23.42578125" style="2" customWidth="1"/>
    <col min="15111" max="15112" width="18.7109375" style="2" customWidth="1"/>
    <col min="15113" max="15113" width="20.42578125" style="2" customWidth="1"/>
    <col min="15114" max="15114" width="24" style="2" customWidth="1"/>
    <col min="15115" max="15115" width="17.85546875" style="2" customWidth="1"/>
    <col min="15116" max="15116" width="16.85546875" style="2" customWidth="1"/>
    <col min="15117" max="15117" width="15.85546875" style="2" customWidth="1"/>
    <col min="15118" max="15118" width="23.28515625" style="2" customWidth="1"/>
    <col min="15119" max="15119" width="8.5703125" style="2" customWidth="1"/>
    <col min="15120" max="15120" width="8.85546875" style="2" customWidth="1"/>
    <col min="15121" max="15121" width="8.140625" style="2" customWidth="1"/>
    <col min="15122" max="15122" width="8.7109375" style="2" customWidth="1"/>
    <col min="15123" max="15123" width="23" style="2" customWidth="1"/>
    <col min="15124" max="15124" width="4.42578125" style="2" customWidth="1"/>
    <col min="15125" max="15125" width="11.28515625" style="2" customWidth="1"/>
    <col min="15126" max="15126" width="9.42578125" style="2" customWidth="1"/>
    <col min="15127" max="15127" width="9.28515625" style="2" customWidth="1"/>
    <col min="15128" max="15128" width="9" style="2" customWidth="1"/>
    <col min="15129" max="15129" width="15.42578125" style="2" customWidth="1"/>
    <col min="15130" max="15130" width="57.42578125" style="2" customWidth="1"/>
    <col min="15131" max="15131" width="36.85546875" style="2" customWidth="1"/>
    <col min="15132" max="15132" width="36.140625" style="2" customWidth="1"/>
    <col min="15133" max="15133" width="71.7109375" style="2" customWidth="1"/>
    <col min="15134" max="15360" width="10.7109375" style="2" customWidth="1"/>
    <col min="15361" max="15361" width="25.28515625" style="2" customWidth="1"/>
    <col min="15362" max="15362" width="22.5703125" style="2" customWidth="1"/>
    <col min="15363" max="15363" width="20.5703125" style="2" customWidth="1"/>
    <col min="15364" max="15364" width="20.42578125" style="2" customWidth="1"/>
    <col min="15365" max="15365" width="5.7109375" style="2" customWidth="1"/>
    <col min="15366" max="15366" width="23.42578125" style="2" customWidth="1"/>
    <col min="15367" max="15368" width="18.7109375" style="2" customWidth="1"/>
    <col min="15369" max="15369" width="20.42578125" style="2" customWidth="1"/>
    <col min="15370" max="15370" width="24" style="2" customWidth="1"/>
    <col min="15371" max="15371" width="17.85546875" style="2" customWidth="1"/>
    <col min="15372" max="15372" width="16.85546875" style="2" customWidth="1"/>
    <col min="15373" max="15373" width="15.85546875" style="2" customWidth="1"/>
    <col min="15374" max="15374" width="23.28515625" style="2" customWidth="1"/>
    <col min="15375" max="15375" width="8.5703125" style="2" customWidth="1"/>
    <col min="15376" max="15376" width="8.85546875" style="2" customWidth="1"/>
    <col min="15377" max="15377" width="8.140625" style="2" customWidth="1"/>
    <col min="15378" max="15378" width="8.7109375" style="2" customWidth="1"/>
    <col min="15379" max="15379" width="23" style="2" customWidth="1"/>
    <col min="15380" max="15380" width="4.42578125" style="2" customWidth="1"/>
    <col min="15381" max="15381" width="11.28515625" style="2" customWidth="1"/>
    <col min="15382" max="15382" width="9.42578125" style="2" customWidth="1"/>
    <col min="15383" max="15383" width="9.28515625" style="2" customWidth="1"/>
    <col min="15384" max="15384" width="9" style="2" customWidth="1"/>
    <col min="15385" max="15385" width="15.42578125" style="2" customWidth="1"/>
    <col min="15386" max="15386" width="57.42578125" style="2" customWidth="1"/>
    <col min="15387" max="15387" width="36.85546875" style="2" customWidth="1"/>
    <col min="15388" max="15388" width="36.140625" style="2" customWidth="1"/>
    <col min="15389" max="15389" width="71.7109375" style="2" customWidth="1"/>
    <col min="15390" max="15616" width="10.7109375" style="2" customWidth="1"/>
    <col min="15617" max="15617" width="25.28515625" style="2" customWidth="1"/>
    <col min="15618" max="15618" width="22.5703125" style="2" customWidth="1"/>
    <col min="15619" max="15619" width="20.5703125" style="2" customWidth="1"/>
    <col min="15620" max="15620" width="20.42578125" style="2" customWidth="1"/>
    <col min="15621" max="15621" width="5.7109375" style="2" customWidth="1"/>
    <col min="15622" max="15622" width="23.42578125" style="2" customWidth="1"/>
    <col min="15623" max="15624" width="18.7109375" style="2" customWidth="1"/>
    <col min="15625" max="15625" width="20.42578125" style="2" customWidth="1"/>
    <col min="15626" max="15626" width="24" style="2" customWidth="1"/>
    <col min="15627" max="15627" width="17.85546875" style="2" customWidth="1"/>
    <col min="15628" max="15628" width="16.85546875" style="2" customWidth="1"/>
    <col min="15629" max="15629" width="15.85546875" style="2" customWidth="1"/>
    <col min="15630" max="15630" width="23.28515625" style="2" customWidth="1"/>
    <col min="15631" max="15631" width="8.5703125" style="2" customWidth="1"/>
    <col min="15632" max="15632" width="8.85546875" style="2" customWidth="1"/>
    <col min="15633" max="15633" width="8.140625" style="2" customWidth="1"/>
    <col min="15634" max="15634" width="8.7109375" style="2" customWidth="1"/>
    <col min="15635" max="15635" width="23" style="2" customWidth="1"/>
    <col min="15636" max="15636" width="4.42578125" style="2" customWidth="1"/>
    <col min="15637" max="15637" width="11.28515625" style="2" customWidth="1"/>
    <col min="15638" max="15638" width="9.42578125" style="2" customWidth="1"/>
    <col min="15639" max="15639" width="9.28515625" style="2" customWidth="1"/>
    <col min="15640" max="15640" width="9" style="2" customWidth="1"/>
    <col min="15641" max="15641" width="15.42578125" style="2" customWidth="1"/>
    <col min="15642" max="15642" width="57.42578125" style="2" customWidth="1"/>
    <col min="15643" max="15643" width="36.85546875" style="2" customWidth="1"/>
    <col min="15644" max="15644" width="36.140625" style="2" customWidth="1"/>
    <col min="15645" max="15645" width="71.7109375" style="2" customWidth="1"/>
    <col min="15646" max="15872" width="10.7109375" style="2" customWidth="1"/>
    <col min="15873" max="15873" width="25.28515625" style="2" customWidth="1"/>
    <col min="15874" max="15874" width="22.5703125" style="2" customWidth="1"/>
    <col min="15875" max="15875" width="20.5703125" style="2" customWidth="1"/>
    <col min="15876" max="15876" width="20.42578125" style="2" customWidth="1"/>
    <col min="15877" max="15877" width="5.7109375" style="2" customWidth="1"/>
    <col min="15878" max="15878" width="23.42578125" style="2" customWidth="1"/>
    <col min="15879" max="15880" width="18.7109375" style="2" customWidth="1"/>
    <col min="15881" max="15881" width="20.42578125" style="2" customWidth="1"/>
    <col min="15882" max="15882" width="24" style="2" customWidth="1"/>
    <col min="15883" max="15883" width="17.85546875" style="2" customWidth="1"/>
    <col min="15884" max="15884" width="16.85546875" style="2" customWidth="1"/>
    <col min="15885" max="15885" width="15.85546875" style="2" customWidth="1"/>
    <col min="15886" max="15886" width="23.28515625" style="2" customWidth="1"/>
    <col min="15887" max="15887" width="8.5703125" style="2" customWidth="1"/>
    <col min="15888" max="15888" width="8.85546875" style="2" customWidth="1"/>
    <col min="15889" max="15889" width="8.140625" style="2" customWidth="1"/>
    <col min="15890" max="15890" width="8.7109375" style="2" customWidth="1"/>
    <col min="15891" max="15891" width="23" style="2" customWidth="1"/>
    <col min="15892" max="15892" width="4.42578125" style="2" customWidth="1"/>
    <col min="15893" max="15893" width="11.28515625" style="2" customWidth="1"/>
    <col min="15894" max="15894" width="9.42578125" style="2" customWidth="1"/>
    <col min="15895" max="15895" width="9.28515625" style="2" customWidth="1"/>
    <col min="15896" max="15896" width="9" style="2" customWidth="1"/>
    <col min="15897" max="15897" width="15.42578125" style="2" customWidth="1"/>
    <col min="15898" max="15898" width="57.42578125" style="2" customWidth="1"/>
    <col min="15899" max="15899" width="36.85546875" style="2" customWidth="1"/>
    <col min="15900" max="15900" width="36.140625" style="2" customWidth="1"/>
    <col min="15901" max="15901" width="71.7109375" style="2" customWidth="1"/>
    <col min="15902" max="16128" width="10.7109375" style="2" customWidth="1"/>
    <col min="16129" max="16129" width="25.28515625" style="2" customWidth="1"/>
    <col min="16130" max="16130" width="22.5703125" style="2" customWidth="1"/>
    <col min="16131" max="16131" width="20.5703125" style="2" customWidth="1"/>
    <col min="16132" max="16132" width="20.42578125" style="2" customWidth="1"/>
    <col min="16133" max="16133" width="5.7109375" style="2" customWidth="1"/>
    <col min="16134" max="16134" width="23.42578125" style="2" customWidth="1"/>
    <col min="16135" max="16136" width="18.7109375" style="2" customWidth="1"/>
    <col min="16137" max="16137" width="20.42578125" style="2" customWidth="1"/>
    <col min="16138" max="16138" width="24" style="2" customWidth="1"/>
    <col min="16139" max="16139" width="17.85546875" style="2" customWidth="1"/>
    <col min="16140" max="16140" width="16.85546875" style="2" customWidth="1"/>
    <col min="16141" max="16141" width="15.85546875" style="2" customWidth="1"/>
    <col min="16142" max="16142" width="23.28515625" style="2" customWidth="1"/>
    <col min="16143" max="16143" width="8.5703125" style="2" customWidth="1"/>
    <col min="16144" max="16144" width="8.85546875" style="2" customWidth="1"/>
    <col min="16145" max="16145" width="8.140625" style="2" customWidth="1"/>
    <col min="16146" max="16146" width="8.7109375" style="2" customWidth="1"/>
    <col min="16147" max="16147" width="23" style="2" customWidth="1"/>
    <col min="16148" max="16148" width="4.42578125" style="2" customWidth="1"/>
    <col min="16149" max="16149" width="11.28515625" style="2" customWidth="1"/>
    <col min="16150" max="16150" width="9.42578125" style="2" customWidth="1"/>
    <col min="16151" max="16151" width="9.28515625" style="2" customWidth="1"/>
    <col min="16152" max="16152" width="9" style="2" customWidth="1"/>
    <col min="16153" max="16153" width="15.42578125" style="2" customWidth="1"/>
    <col min="16154" max="16154" width="57.42578125" style="2" customWidth="1"/>
    <col min="16155" max="16155" width="36.85546875" style="2" customWidth="1"/>
    <col min="16156" max="16156" width="36.140625" style="2" customWidth="1"/>
    <col min="16157" max="16157" width="71.7109375" style="2" customWidth="1"/>
    <col min="16158" max="16384" width="10.7109375" style="2" customWidth="1"/>
  </cols>
  <sheetData>
    <row r="1" spans="1:28" customFormat="1" ht="28.5" customHeight="1" thickBot="1" x14ac:dyDescent="0.3">
      <c r="A1" s="561"/>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2"/>
      <c r="AB1" s="2"/>
    </row>
    <row r="2" spans="1:28" customFormat="1" ht="32.25" customHeight="1" thickBot="1" x14ac:dyDescent="0.3">
      <c r="A2" s="563"/>
      <c r="B2" s="564" t="s">
        <v>689</v>
      </c>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5" t="s">
        <v>1</v>
      </c>
    </row>
    <row r="3" spans="1:28" customFormat="1" ht="21" customHeight="1" thickBot="1" x14ac:dyDescent="0.3">
      <c r="A3" s="563"/>
      <c r="B3" s="566" t="s">
        <v>690</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7" t="s">
        <v>691</v>
      </c>
    </row>
    <row r="4" spans="1:28" customFormat="1" ht="17.25" customHeight="1" thickBot="1" x14ac:dyDescent="0.3">
      <c r="A4" s="563"/>
      <c r="B4" s="568" t="s">
        <v>692</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7" t="s">
        <v>693</v>
      </c>
    </row>
    <row r="5" spans="1:28" customFormat="1" ht="15.75" customHeight="1" thickBot="1" x14ac:dyDescent="0.3">
      <c r="A5" s="563"/>
      <c r="B5" s="568"/>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9" t="s">
        <v>6</v>
      </c>
    </row>
    <row r="6" spans="1:28" customFormat="1" ht="6.75" customHeight="1" thickBot="1" x14ac:dyDescent="0.3">
      <c r="A6" s="570"/>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row>
    <row r="7" spans="1:28" customFormat="1" ht="33" customHeight="1" x14ac:dyDescent="0.25">
      <c r="A7" s="571" t="s">
        <v>7</v>
      </c>
      <c r="B7" s="572" t="s">
        <v>694</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row>
    <row r="8" spans="1:28" customFormat="1" ht="39.75" customHeight="1" x14ac:dyDescent="0.25">
      <c r="A8" s="573" t="s">
        <v>9</v>
      </c>
      <c r="B8" s="574" t="s">
        <v>695</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row>
    <row r="9" spans="1:28" customFormat="1" ht="37.5" customHeight="1" x14ac:dyDescent="0.25">
      <c r="A9" s="573" t="s">
        <v>11</v>
      </c>
      <c r="B9" s="574" t="s">
        <v>696</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row>
    <row r="10" spans="1:28" customFormat="1" ht="18" customHeight="1" x14ac:dyDescent="0.25">
      <c r="A10" s="575" t="s">
        <v>13</v>
      </c>
      <c r="B10" s="575"/>
      <c r="C10" s="575"/>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row>
    <row r="11" spans="1:28" customFormat="1" ht="15.95" customHeight="1" x14ac:dyDescent="0.25">
      <c r="A11" s="577" t="s">
        <v>14</v>
      </c>
      <c r="B11" s="578" t="s">
        <v>15</v>
      </c>
      <c r="C11" s="579"/>
      <c r="D11" s="580">
        <v>43850</v>
      </c>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row>
    <row r="12" spans="1:28" customFormat="1" ht="15.95" customHeight="1" x14ac:dyDescent="0.25">
      <c r="A12" s="577"/>
      <c r="B12" s="578" t="s">
        <v>16</v>
      </c>
      <c r="C12" s="581"/>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row>
    <row r="13" spans="1:28" customFormat="1" ht="15.95" customHeight="1" x14ac:dyDescent="0.25">
      <c r="A13" s="577"/>
      <c r="B13" s="578" t="s">
        <v>18</v>
      </c>
      <c r="C13" s="582" t="s">
        <v>17</v>
      </c>
      <c r="D13" s="580" t="s">
        <v>697</v>
      </c>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row>
    <row r="14" spans="1:28" customFormat="1" ht="39" customHeight="1" thickBot="1" x14ac:dyDescent="0.3">
      <c r="A14" s="583" t="s">
        <v>19</v>
      </c>
      <c r="B14" s="584" t="s">
        <v>698</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row>
    <row r="15" spans="1:28" customFormat="1" ht="5.25" customHeight="1" thickBot="1" x14ac:dyDescent="0.3">
      <c r="A15" s="585"/>
      <c r="B15" s="585"/>
      <c r="C15" s="585"/>
      <c r="D15" s="585"/>
      <c r="E15" s="585"/>
      <c r="F15" s="585"/>
      <c r="G15" s="585"/>
      <c r="H15" s="585"/>
      <c r="I15" s="585"/>
      <c r="J15" s="585"/>
      <c r="K15" s="585"/>
      <c r="L15" s="585"/>
      <c r="M15" s="585"/>
      <c r="N15" s="585"/>
      <c r="O15" s="585"/>
      <c r="P15" s="585"/>
      <c r="Q15" s="585"/>
      <c r="R15" s="585"/>
      <c r="S15" s="585"/>
      <c r="T15" s="585"/>
      <c r="U15" s="586"/>
      <c r="V15" s="585"/>
      <c r="W15" s="585"/>
      <c r="X15" s="585"/>
      <c r="Y15" s="585"/>
      <c r="Z15" s="585"/>
      <c r="AA15" s="587"/>
      <c r="AB15" s="588"/>
    </row>
    <row r="16" spans="1:28" customFormat="1" ht="36" customHeight="1" thickBot="1" x14ac:dyDescent="0.3">
      <c r="A16" s="589" t="s">
        <v>20</v>
      </c>
      <c r="B16" s="590" t="s">
        <v>21</v>
      </c>
      <c r="C16" s="590" t="s">
        <v>22</v>
      </c>
      <c r="D16" s="590" t="s">
        <v>23</v>
      </c>
      <c r="E16" s="590" t="s">
        <v>24</v>
      </c>
      <c r="F16" s="590" t="s">
        <v>25</v>
      </c>
      <c r="G16" s="590" t="s">
        <v>26</v>
      </c>
      <c r="H16" s="590" t="s">
        <v>27</v>
      </c>
      <c r="I16" s="590" t="s">
        <v>28</v>
      </c>
      <c r="J16" s="590" t="s">
        <v>29</v>
      </c>
      <c r="K16" s="590" t="s">
        <v>30</v>
      </c>
      <c r="L16" s="590" t="s">
        <v>31</v>
      </c>
      <c r="M16" s="590" t="s">
        <v>32</v>
      </c>
      <c r="N16" s="590" t="s">
        <v>33</v>
      </c>
      <c r="O16" s="591" t="s">
        <v>34</v>
      </c>
      <c r="P16" s="591"/>
      <c r="Q16" s="591"/>
      <c r="R16" s="591"/>
      <c r="S16" s="592"/>
      <c r="T16" s="593"/>
      <c r="U16" s="594" t="s">
        <v>35</v>
      </c>
      <c r="V16" s="595"/>
      <c r="W16" s="595"/>
      <c r="X16" s="595"/>
      <c r="Y16" s="595"/>
      <c r="Z16" s="596" t="s">
        <v>36</v>
      </c>
      <c r="AA16" s="596" t="s">
        <v>37</v>
      </c>
      <c r="AB16" s="597" t="s">
        <v>38</v>
      </c>
    </row>
    <row r="17" spans="1:28" customFormat="1" ht="47.25" customHeight="1" thickBot="1" x14ac:dyDescent="0.3">
      <c r="A17" s="598"/>
      <c r="B17" s="599"/>
      <c r="C17" s="599"/>
      <c r="D17" s="599"/>
      <c r="E17" s="599"/>
      <c r="F17" s="599"/>
      <c r="G17" s="599"/>
      <c r="H17" s="599"/>
      <c r="I17" s="599"/>
      <c r="J17" s="599"/>
      <c r="K17" s="599"/>
      <c r="L17" s="599"/>
      <c r="M17" s="599"/>
      <c r="N17" s="599"/>
      <c r="O17" s="600" t="s">
        <v>39</v>
      </c>
      <c r="P17" s="600" t="s">
        <v>40</v>
      </c>
      <c r="Q17" s="600" t="s">
        <v>41</v>
      </c>
      <c r="R17" s="600" t="s">
        <v>42</v>
      </c>
      <c r="S17" s="601" t="s">
        <v>43</v>
      </c>
      <c r="T17" s="602"/>
      <c r="U17" s="603" t="s">
        <v>39</v>
      </c>
      <c r="V17" s="600" t="s">
        <v>40</v>
      </c>
      <c r="W17" s="600" t="s">
        <v>41</v>
      </c>
      <c r="X17" s="600" t="s">
        <v>42</v>
      </c>
      <c r="Y17" s="604" t="s">
        <v>44</v>
      </c>
      <c r="Z17" s="605"/>
      <c r="AA17" s="605"/>
      <c r="AB17" s="606"/>
    </row>
    <row r="18" spans="1:28" customFormat="1" ht="240" customHeight="1" thickBot="1" x14ac:dyDescent="0.3">
      <c r="A18" s="607" t="s">
        <v>699</v>
      </c>
      <c r="B18" s="608" t="s">
        <v>700</v>
      </c>
      <c r="C18" s="609" t="s">
        <v>701</v>
      </c>
      <c r="D18" s="609" t="s">
        <v>702</v>
      </c>
      <c r="E18" s="610">
        <v>1</v>
      </c>
      <c r="F18" s="611" t="s">
        <v>703</v>
      </c>
      <c r="G18" s="609" t="s">
        <v>695</v>
      </c>
      <c r="H18" s="610" t="s">
        <v>704</v>
      </c>
      <c r="I18" s="610" t="s">
        <v>705</v>
      </c>
      <c r="J18" s="610" t="s">
        <v>706</v>
      </c>
      <c r="K18" s="610" t="s">
        <v>187</v>
      </c>
      <c r="L18" s="612">
        <v>1</v>
      </c>
      <c r="M18" s="612" t="s">
        <v>707</v>
      </c>
      <c r="N18" s="610" t="s">
        <v>708</v>
      </c>
      <c r="O18" s="612">
        <v>1</v>
      </c>
      <c r="P18" s="612">
        <v>0</v>
      </c>
      <c r="Q18" s="612">
        <v>0</v>
      </c>
      <c r="R18" s="612">
        <v>0</v>
      </c>
      <c r="S18" s="613">
        <v>1</v>
      </c>
      <c r="T18" s="602"/>
      <c r="U18" s="614">
        <v>1</v>
      </c>
      <c r="V18" s="615">
        <v>0</v>
      </c>
      <c r="W18" s="615">
        <v>0</v>
      </c>
      <c r="X18" s="615">
        <v>0</v>
      </c>
      <c r="Y18" s="615">
        <v>1</v>
      </c>
      <c r="Z18" s="616" t="s">
        <v>709</v>
      </c>
      <c r="AA18" s="617"/>
      <c r="AB18" s="618"/>
    </row>
    <row r="19" spans="1:28" customFormat="1" ht="409.6" customHeight="1" thickBot="1" x14ac:dyDescent="0.3">
      <c r="A19" s="619"/>
      <c r="B19" s="620"/>
      <c r="C19" s="621"/>
      <c r="D19" s="621"/>
      <c r="E19" s="622">
        <v>2</v>
      </c>
      <c r="F19" s="623" t="s">
        <v>710</v>
      </c>
      <c r="G19" s="621"/>
      <c r="H19" s="622" t="s">
        <v>704</v>
      </c>
      <c r="I19" s="622" t="s">
        <v>711</v>
      </c>
      <c r="J19" s="622" t="s">
        <v>712</v>
      </c>
      <c r="K19" s="622" t="s">
        <v>187</v>
      </c>
      <c r="L19" s="624">
        <v>1</v>
      </c>
      <c r="M19" s="625" t="s">
        <v>713</v>
      </c>
      <c r="N19" s="622" t="s">
        <v>714</v>
      </c>
      <c r="O19" s="624">
        <v>0.03</v>
      </c>
      <c r="P19" s="624">
        <v>0.19</v>
      </c>
      <c r="Q19" s="624">
        <v>0.38</v>
      </c>
      <c r="R19" s="624">
        <v>0.4</v>
      </c>
      <c r="S19" s="626">
        <f>SUM(O19:R19)</f>
        <v>1</v>
      </c>
      <c r="T19" s="602"/>
      <c r="U19" s="627">
        <v>0.03</v>
      </c>
      <c r="V19" s="625">
        <v>0.14000000000000001</v>
      </c>
      <c r="W19" s="625">
        <v>0.32</v>
      </c>
      <c r="X19" s="625">
        <v>0.51</v>
      </c>
      <c r="Y19" s="628">
        <f>SUM(U19:X19)</f>
        <v>1</v>
      </c>
      <c r="Z19" s="629" t="s">
        <v>715</v>
      </c>
      <c r="AA19" s="630"/>
      <c r="AB19" s="631"/>
    </row>
    <row r="20" spans="1:28" customFormat="1" ht="312" customHeight="1" thickBot="1" x14ac:dyDescent="0.3">
      <c r="A20" s="619"/>
      <c r="B20" s="620"/>
      <c r="C20" s="621"/>
      <c r="D20" s="621"/>
      <c r="E20" s="632"/>
      <c r="F20" s="633"/>
      <c r="G20" s="621"/>
      <c r="H20" s="632"/>
      <c r="I20" s="632"/>
      <c r="J20" s="632"/>
      <c r="K20" s="632"/>
      <c r="L20" s="634"/>
      <c r="M20" s="635"/>
      <c r="N20" s="632"/>
      <c r="O20" s="634"/>
      <c r="P20" s="634"/>
      <c r="Q20" s="634"/>
      <c r="R20" s="634"/>
      <c r="S20" s="636"/>
      <c r="T20" s="602"/>
      <c r="U20" s="637"/>
      <c r="V20" s="635"/>
      <c r="W20" s="635"/>
      <c r="X20" s="635"/>
      <c r="Y20" s="638"/>
      <c r="Z20" s="639"/>
      <c r="AA20" s="640"/>
      <c r="AB20" s="641"/>
    </row>
    <row r="21" spans="1:28" customFormat="1" ht="70.5" customHeight="1" thickBot="1" x14ac:dyDescent="0.3">
      <c r="A21" s="619"/>
      <c r="B21" s="620"/>
      <c r="C21" s="621"/>
      <c r="D21" s="621"/>
      <c r="E21" s="582">
        <v>3</v>
      </c>
      <c r="F21" s="642" t="s">
        <v>716</v>
      </c>
      <c r="G21" s="621"/>
      <c r="H21" s="582" t="s">
        <v>704</v>
      </c>
      <c r="I21" s="582" t="s">
        <v>717</v>
      </c>
      <c r="J21" s="582" t="s">
        <v>718</v>
      </c>
      <c r="K21" s="643" t="s">
        <v>187</v>
      </c>
      <c r="L21" s="644">
        <v>1</v>
      </c>
      <c r="M21" s="582" t="s">
        <v>719</v>
      </c>
      <c r="N21" s="582" t="s">
        <v>719</v>
      </c>
      <c r="O21" s="645">
        <v>0</v>
      </c>
      <c r="P21" s="645">
        <v>0</v>
      </c>
      <c r="Q21" s="645">
        <v>0</v>
      </c>
      <c r="R21" s="645">
        <v>1</v>
      </c>
      <c r="S21" s="646">
        <v>1</v>
      </c>
      <c r="T21" s="602"/>
      <c r="U21" s="647">
        <v>0</v>
      </c>
      <c r="V21" s="648">
        <v>0</v>
      </c>
      <c r="W21" s="648">
        <v>0</v>
      </c>
      <c r="X21" s="648">
        <v>1</v>
      </c>
      <c r="Y21" s="644">
        <f>SUM(U21:X21)</f>
        <v>1</v>
      </c>
      <c r="Z21" s="649" t="s">
        <v>720</v>
      </c>
      <c r="AA21" s="650"/>
      <c r="AB21" s="651"/>
    </row>
    <row r="22" spans="1:28" customFormat="1" ht="71.25" customHeight="1" thickBot="1" x14ac:dyDescent="0.3">
      <c r="A22" s="619"/>
      <c r="B22" s="620"/>
      <c r="C22" s="652" t="s">
        <v>721</v>
      </c>
      <c r="D22" s="652" t="s">
        <v>722</v>
      </c>
      <c r="E22" s="643">
        <v>1</v>
      </c>
      <c r="F22" s="653" t="s">
        <v>723</v>
      </c>
      <c r="G22" s="652" t="s">
        <v>695</v>
      </c>
      <c r="H22" s="643" t="s">
        <v>724</v>
      </c>
      <c r="I22" s="643" t="s">
        <v>725</v>
      </c>
      <c r="J22" s="582" t="s">
        <v>718</v>
      </c>
      <c r="K22" s="643" t="s">
        <v>726</v>
      </c>
      <c r="L22" s="644">
        <v>1</v>
      </c>
      <c r="M22" s="643" t="s">
        <v>727</v>
      </c>
      <c r="N22" s="643" t="s">
        <v>728</v>
      </c>
      <c r="O22" s="645">
        <v>1</v>
      </c>
      <c r="P22" s="645">
        <v>0</v>
      </c>
      <c r="Q22" s="645">
        <v>0</v>
      </c>
      <c r="R22" s="645">
        <v>0</v>
      </c>
      <c r="S22" s="646">
        <v>1</v>
      </c>
      <c r="T22" s="602"/>
      <c r="U22" s="647">
        <v>1</v>
      </c>
      <c r="V22" s="648">
        <v>0</v>
      </c>
      <c r="W22" s="648">
        <v>0</v>
      </c>
      <c r="X22" s="648">
        <v>0</v>
      </c>
      <c r="Y22" s="644">
        <v>1</v>
      </c>
      <c r="Z22" s="654" t="s">
        <v>729</v>
      </c>
      <c r="AA22" s="655"/>
      <c r="AB22" s="656"/>
    </row>
    <row r="23" spans="1:28" ht="134.25" customHeight="1" thickBot="1" x14ac:dyDescent="0.3">
      <c r="A23" s="619"/>
      <c r="B23" s="620"/>
      <c r="C23" s="652"/>
      <c r="D23" s="652"/>
      <c r="E23" s="652">
        <v>2</v>
      </c>
      <c r="F23" s="657" t="s">
        <v>730</v>
      </c>
      <c r="G23" s="652"/>
      <c r="H23" s="652" t="s">
        <v>724</v>
      </c>
      <c r="I23" s="652" t="s">
        <v>731</v>
      </c>
      <c r="J23" s="652" t="s">
        <v>732</v>
      </c>
      <c r="K23" s="652" t="s">
        <v>187</v>
      </c>
      <c r="L23" s="658">
        <v>1</v>
      </c>
      <c r="M23" s="652" t="s">
        <v>733</v>
      </c>
      <c r="N23" s="652" t="s">
        <v>734</v>
      </c>
      <c r="O23" s="658">
        <v>0.18</v>
      </c>
      <c r="P23" s="658">
        <v>0.22</v>
      </c>
      <c r="Q23" s="658">
        <v>0.24</v>
      </c>
      <c r="R23" s="658">
        <v>0.36</v>
      </c>
      <c r="S23" s="659">
        <f>SUM(O23:R23)</f>
        <v>1</v>
      </c>
      <c r="T23" s="602"/>
      <c r="U23" s="660">
        <v>0.18</v>
      </c>
      <c r="V23" s="661">
        <v>0.155</v>
      </c>
      <c r="W23" s="662">
        <v>0.21</v>
      </c>
      <c r="X23" s="662">
        <v>0.45500000000000002</v>
      </c>
      <c r="Y23" s="663">
        <f>SUM(U23:X25)</f>
        <v>1</v>
      </c>
      <c r="Z23" s="664" t="s">
        <v>735</v>
      </c>
      <c r="AA23" s="665"/>
      <c r="AB23" s="666"/>
    </row>
    <row r="24" spans="1:28" customFormat="1" ht="93" customHeight="1" thickBot="1" x14ac:dyDescent="0.3">
      <c r="A24" s="619"/>
      <c r="B24" s="620"/>
      <c r="C24" s="652"/>
      <c r="D24" s="652"/>
      <c r="E24" s="652"/>
      <c r="F24" s="657"/>
      <c r="G24" s="652"/>
      <c r="H24" s="652"/>
      <c r="I24" s="652"/>
      <c r="J24" s="652"/>
      <c r="K24" s="652"/>
      <c r="L24" s="658"/>
      <c r="M24" s="652"/>
      <c r="N24" s="652"/>
      <c r="O24" s="658"/>
      <c r="P24" s="658"/>
      <c r="Q24" s="658"/>
      <c r="R24" s="658"/>
      <c r="S24" s="659"/>
      <c r="T24" s="602"/>
      <c r="U24" s="660"/>
      <c r="V24" s="661"/>
      <c r="W24" s="667"/>
      <c r="X24" s="667"/>
      <c r="Y24" s="663"/>
      <c r="Z24" s="664"/>
      <c r="AA24" s="668"/>
      <c r="AB24" s="669"/>
    </row>
    <row r="25" spans="1:28" customFormat="1" ht="123.75" customHeight="1" thickBot="1" x14ac:dyDescent="0.3">
      <c r="A25" s="619"/>
      <c r="B25" s="620"/>
      <c r="C25" s="652"/>
      <c r="D25" s="652"/>
      <c r="E25" s="652"/>
      <c r="F25" s="657"/>
      <c r="G25" s="652"/>
      <c r="H25" s="652"/>
      <c r="I25" s="652"/>
      <c r="J25" s="652"/>
      <c r="K25" s="652"/>
      <c r="L25" s="658"/>
      <c r="M25" s="652"/>
      <c r="N25" s="652"/>
      <c r="O25" s="658"/>
      <c r="P25" s="658"/>
      <c r="Q25" s="658"/>
      <c r="R25" s="658"/>
      <c r="S25" s="659"/>
      <c r="T25" s="602"/>
      <c r="U25" s="660"/>
      <c r="V25" s="661"/>
      <c r="W25" s="670"/>
      <c r="X25" s="670"/>
      <c r="Y25" s="663"/>
      <c r="Z25" s="664"/>
      <c r="AA25" s="668"/>
      <c r="AB25" s="669"/>
    </row>
    <row r="26" spans="1:28" customFormat="1" ht="76.5" customHeight="1" thickBot="1" x14ac:dyDescent="0.3">
      <c r="A26" s="619"/>
      <c r="B26" s="620"/>
      <c r="C26" s="652" t="s">
        <v>736</v>
      </c>
      <c r="D26" s="652" t="s">
        <v>737</v>
      </c>
      <c r="E26" s="582">
        <v>1</v>
      </c>
      <c r="F26" s="671" t="s">
        <v>738</v>
      </c>
      <c r="G26" s="652" t="s">
        <v>695</v>
      </c>
      <c r="H26" s="582" t="s">
        <v>739</v>
      </c>
      <c r="I26" s="582" t="s">
        <v>740</v>
      </c>
      <c r="J26" s="582" t="s">
        <v>718</v>
      </c>
      <c r="K26" s="582" t="s">
        <v>187</v>
      </c>
      <c r="L26" s="648">
        <v>1</v>
      </c>
      <c r="M26" s="582" t="s">
        <v>741</v>
      </c>
      <c r="N26" s="582" t="s">
        <v>742</v>
      </c>
      <c r="O26" s="648">
        <v>1</v>
      </c>
      <c r="P26" s="648">
        <v>0</v>
      </c>
      <c r="Q26" s="648">
        <v>0</v>
      </c>
      <c r="R26" s="648">
        <v>0</v>
      </c>
      <c r="S26" s="672">
        <f>+R26+Q26+P26+O26</f>
        <v>1</v>
      </c>
      <c r="T26" s="602"/>
      <c r="U26" s="673">
        <v>1</v>
      </c>
      <c r="V26" s="648">
        <v>0</v>
      </c>
      <c r="W26" s="648">
        <v>0</v>
      </c>
      <c r="X26" s="648">
        <v>0</v>
      </c>
      <c r="Y26" s="644">
        <f>SUM(U26:X26)</f>
        <v>1</v>
      </c>
      <c r="Z26" s="654" t="s">
        <v>743</v>
      </c>
      <c r="AA26" s="674"/>
      <c r="AB26" s="675"/>
    </row>
    <row r="27" spans="1:28" customFormat="1" ht="392.25" customHeight="1" thickBot="1" x14ac:dyDescent="0.3">
      <c r="A27" s="619"/>
      <c r="B27" s="620"/>
      <c r="C27" s="652"/>
      <c r="D27" s="652"/>
      <c r="E27" s="643">
        <v>2</v>
      </c>
      <c r="F27" s="653" t="s">
        <v>744</v>
      </c>
      <c r="G27" s="652"/>
      <c r="H27" s="582" t="s">
        <v>739</v>
      </c>
      <c r="I27" s="582" t="s">
        <v>745</v>
      </c>
      <c r="J27" s="582" t="s">
        <v>746</v>
      </c>
      <c r="K27" s="582" t="s">
        <v>187</v>
      </c>
      <c r="L27" s="648">
        <v>1</v>
      </c>
      <c r="M27" s="644" t="s">
        <v>747</v>
      </c>
      <c r="N27" s="582" t="s">
        <v>748</v>
      </c>
      <c r="O27" s="644">
        <v>0</v>
      </c>
      <c r="P27" s="644">
        <v>0.4</v>
      </c>
      <c r="Q27" s="644">
        <v>0.36</v>
      </c>
      <c r="R27" s="644">
        <v>0.24</v>
      </c>
      <c r="S27" s="676">
        <f>SUM(O27:R27)</f>
        <v>1</v>
      </c>
      <c r="T27" s="602"/>
      <c r="U27" s="673">
        <v>0</v>
      </c>
      <c r="V27" s="648">
        <v>0.35</v>
      </c>
      <c r="W27" s="648">
        <v>0.33</v>
      </c>
      <c r="X27" s="648">
        <v>0.32</v>
      </c>
      <c r="Y27" s="677">
        <f>SUM(U27:X27)</f>
        <v>1</v>
      </c>
      <c r="Z27" s="678" t="s">
        <v>749</v>
      </c>
      <c r="AA27" s="679"/>
      <c r="AB27" s="680"/>
    </row>
    <row r="28" spans="1:28" customFormat="1" ht="72" customHeight="1" thickBot="1" x14ac:dyDescent="0.3">
      <c r="A28" s="619"/>
      <c r="B28" s="620"/>
      <c r="C28" s="652"/>
      <c r="D28" s="652"/>
      <c r="E28" s="582">
        <v>3</v>
      </c>
      <c r="F28" s="653" t="s">
        <v>750</v>
      </c>
      <c r="G28" s="652"/>
      <c r="H28" s="582" t="s">
        <v>751</v>
      </c>
      <c r="I28" s="644" t="s">
        <v>752</v>
      </c>
      <c r="J28" s="582" t="s">
        <v>718</v>
      </c>
      <c r="K28" s="582" t="s">
        <v>187</v>
      </c>
      <c r="L28" s="648">
        <v>1</v>
      </c>
      <c r="M28" s="644" t="s">
        <v>753</v>
      </c>
      <c r="N28" s="644" t="s">
        <v>753</v>
      </c>
      <c r="O28" s="645">
        <v>0</v>
      </c>
      <c r="P28" s="645">
        <v>0</v>
      </c>
      <c r="Q28" s="645">
        <v>0</v>
      </c>
      <c r="R28" s="645">
        <v>1</v>
      </c>
      <c r="S28" s="646">
        <f>SUM(O28:R28)</f>
        <v>1</v>
      </c>
      <c r="T28" s="602"/>
      <c r="U28" s="647">
        <v>0</v>
      </c>
      <c r="V28" s="648">
        <v>0</v>
      </c>
      <c r="W28" s="648">
        <v>0</v>
      </c>
      <c r="X28" s="648">
        <v>1</v>
      </c>
      <c r="Y28" s="644">
        <f>SUM(U28:X28)</f>
        <v>1</v>
      </c>
      <c r="Z28" s="649" t="s">
        <v>754</v>
      </c>
      <c r="AA28" s="674"/>
      <c r="AB28" s="675"/>
    </row>
    <row r="29" spans="1:28" customFormat="1" ht="102" customHeight="1" thickBot="1" x14ac:dyDescent="0.3">
      <c r="A29" s="619"/>
      <c r="B29" s="620"/>
      <c r="C29" s="582" t="s">
        <v>755</v>
      </c>
      <c r="D29" s="582" t="s">
        <v>756</v>
      </c>
      <c r="E29" s="582">
        <v>1</v>
      </c>
      <c r="F29" s="671" t="s">
        <v>757</v>
      </c>
      <c r="G29" s="582" t="s">
        <v>695</v>
      </c>
      <c r="H29" s="582" t="s">
        <v>756</v>
      </c>
      <c r="I29" s="582" t="s">
        <v>758</v>
      </c>
      <c r="J29" s="582" t="s">
        <v>718</v>
      </c>
      <c r="K29" s="582" t="s">
        <v>187</v>
      </c>
      <c r="L29" s="648">
        <v>1</v>
      </c>
      <c r="M29" s="582" t="s">
        <v>759</v>
      </c>
      <c r="N29" s="644" t="s">
        <v>760</v>
      </c>
      <c r="O29" s="645">
        <v>1</v>
      </c>
      <c r="P29" s="645">
        <v>0</v>
      </c>
      <c r="Q29" s="645">
        <v>0</v>
      </c>
      <c r="R29" s="645">
        <v>0</v>
      </c>
      <c r="S29" s="646">
        <f>SUM(O29:R29)</f>
        <v>1</v>
      </c>
      <c r="T29" s="602"/>
      <c r="U29" s="673">
        <v>1</v>
      </c>
      <c r="V29" s="648">
        <v>0</v>
      </c>
      <c r="W29" s="648">
        <v>0</v>
      </c>
      <c r="X29" s="648">
        <v>0</v>
      </c>
      <c r="Y29" s="644">
        <f>SUM(U29:X29)</f>
        <v>1</v>
      </c>
      <c r="Z29" s="681" t="s">
        <v>761</v>
      </c>
      <c r="AA29" s="650"/>
      <c r="AB29" s="682"/>
    </row>
    <row r="30" spans="1:28" customFormat="1" ht="313.5" customHeight="1" thickBot="1" x14ac:dyDescent="0.3">
      <c r="A30" s="683"/>
      <c r="B30" s="684"/>
      <c r="C30" s="685" t="s">
        <v>762</v>
      </c>
      <c r="D30" s="685" t="s">
        <v>763</v>
      </c>
      <c r="E30" s="686">
        <v>1</v>
      </c>
      <c r="F30" s="685" t="s">
        <v>764</v>
      </c>
      <c r="G30" s="687" t="s">
        <v>695</v>
      </c>
      <c r="H30" s="687" t="s">
        <v>765</v>
      </c>
      <c r="I30" s="688" t="s">
        <v>766</v>
      </c>
      <c r="J30" s="688" t="s">
        <v>718</v>
      </c>
      <c r="K30" s="687" t="s">
        <v>187</v>
      </c>
      <c r="L30" s="689">
        <v>1</v>
      </c>
      <c r="M30" s="690" t="s">
        <v>767</v>
      </c>
      <c r="N30" s="691" t="s">
        <v>768</v>
      </c>
      <c r="O30" s="692">
        <v>0</v>
      </c>
      <c r="P30" s="692">
        <v>0</v>
      </c>
      <c r="Q30" s="692">
        <v>0.3</v>
      </c>
      <c r="R30" s="693">
        <v>0.7</v>
      </c>
      <c r="S30" s="694">
        <f>SUM(O30:R30)</f>
        <v>1</v>
      </c>
      <c r="T30" s="695"/>
      <c r="U30" s="696">
        <v>0</v>
      </c>
      <c r="V30" s="697">
        <v>0</v>
      </c>
      <c r="W30" s="697">
        <v>0.3</v>
      </c>
      <c r="X30" s="697">
        <v>0.7</v>
      </c>
      <c r="Y30" s="698">
        <f>SUM(U30:X30)</f>
        <v>1</v>
      </c>
      <c r="Z30" s="699" t="s">
        <v>769</v>
      </c>
      <c r="AA30" s="700"/>
      <c r="AB30" s="701"/>
    </row>
    <row r="31" spans="1:28" s="708" customFormat="1" ht="25.5" customHeight="1" thickBot="1" x14ac:dyDescent="0.3">
      <c r="A31" s="702"/>
      <c r="B31" s="703"/>
      <c r="C31" s="704"/>
      <c r="D31" s="704"/>
      <c r="E31" s="704"/>
      <c r="F31" s="705" t="s">
        <v>162</v>
      </c>
      <c r="G31" s="705"/>
      <c r="H31" s="705"/>
      <c r="I31" s="705"/>
      <c r="J31" s="705"/>
      <c r="K31" s="705"/>
      <c r="L31" s="706"/>
      <c r="M31" s="706"/>
      <c r="N31" s="706"/>
      <c r="O31" s="706"/>
      <c r="P31" s="706"/>
      <c r="Q31" s="706"/>
      <c r="R31" s="706"/>
      <c r="S31" s="705" t="s">
        <v>162</v>
      </c>
      <c r="T31" s="705"/>
      <c r="U31" s="705"/>
      <c r="V31" s="705"/>
      <c r="W31" s="705"/>
      <c r="X31" s="705"/>
      <c r="Y31" s="705"/>
      <c r="Z31" s="707" t="s">
        <v>163</v>
      </c>
      <c r="AA31" s="707"/>
      <c r="AB31" s="707"/>
    </row>
    <row r="32" spans="1:28" customFormat="1" ht="27.75" customHeight="1" x14ac:dyDescent="0.25">
      <c r="A32" s="709" t="s">
        <v>164</v>
      </c>
      <c r="B32" s="710"/>
      <c r="C32" s="710"/>
      <c r="D32" s="710"/>
      <c r="E32" s="710"/>
      <c r="F32" s="711" t="s">
        <v>165</v>
      </c>
      <c r="G32" s="712"/>
      <c r="H32" s="712"/>
      <c r="I32" s="712"/>
      <c r="J32" s="712"/>
      <c r="K32" s="712"/>
      <c r="L32" s="713"/>
      <c r="M32" s="576"/>
      <c r="N32" s="576"/>
      <c r="O32" s="576"/>
      <c r="P32" s="576"/>
      <c r="Q32" s="576"/>
      <c r="R32" s="576"/>
      <c r="S32" s="711"/>
      <c r="T32" s="712"/>
      <c r="U32" s="712"/>
      <c r="V32" s="712"/>
      <c r="W32" s="712"/>
      <c r="X32" s="712"/>
      <c r="Y32" s="712"/>
      <c r="Z32" s="578" t="s">
        <v>165</v>
      </c>
      <c r="AA32" s="714"/>
      <c r="AB32" s="714"/>
    </row>
    <row r="33" spans="1:28" customFormat="1" ht="26.25" customHeight="1" x14ac:dyDescent="0.25">
      <c r="A33" s="715" t="s">
        <v>166</v>
      </c>
      <c r="B33" s="716" t="s">
        <v>770</v>
      </c>
      <c r="C33" s="716"/>
      <c r="D33" s="716"/>
      <c r="E33" s="716"/>
      <c r="F33" s="711" t="s">
        <v>168</v>
      </c>
      <c r="G33" s="652" t="s">
        <v>771</v>
      </c>
      <c r="H33" s="652"/>
      <c r="I33" s="652"/>
      <c r="J33" s="652"/>
      <c r="K33" s="652"/>
      <c r="L33" s="713"/>
      <c r="M33" s="576"/>
      <c r="N33" s="576"/>
      <c r="O33" s="576"/>
      <c r="P33" s="576"/>
      <c r="Q33" s="576"/>
      <c r="R33" s="576"/>
      <c r="S33" s="711"/>
      <c r="T33" s="712"/>
      <c r="U33" s="712"/>
      <c r="V33" s="712"/>
      <c r="W33" s="712"/>
      <c r="X33" s="712"/>
      <c r="Y33" s="712"/>
      <c r="Z33" s="578" t="s">
        <v>170</v>
      </c>
      <c r="AA33" s="716" t="s">
        <v>772</v>
      </c>
      <c r="AB33" s="716"/>
    </row>
    <row r="34" spans="1:28" customFormat="1" ht="29.25" customHeight="1" thickBot="1" x14ac:dyDescent="0.3">
      <c r="A34" s="717" t="s">
        <v>173</v>
      </c>
      <c r="B34" s="718">
        <v>44202</v>
      </c>
      <c r="C34" s="718"/>
      <c r="D34" s="718"/>
      <c r="E34" s="718"/>
      <c r="F34" s="719" t="s">
        <v>173</v>
      </c>
      <c r="G34" s="720">
        <v>44202</v>
      </c>
      <c r="H34" s="720"/>
      <c r="I34" s="720"/>
      <c r="J34" s="720"/>
      <c r="K34" s="720"/>
      <c r="L34" s="721"/>
      <c r="M34" s="722"/>
      <c r="N34" s="722"/>
      <c r="O34" s="722"/>
      <c r="P34" s="722"/>
      <c r="Q34" s="722"/>
      <c r="R34" s="722"/>
      <c r="S34" s="719"/>
      <c r="T34" s="723"/>
      <c r="U34" s="723"/>
      <c r="V34" s="723"/>
      <c r="W34" s="723"/>
      <c r="X34" s="723"/>
      <c r="Y34" s="723"/>
      <c r="Z34" s="724" t="s">
        <v>773</v>
      </c>
      <c r="AA34" s="725"/>
      <c r="AB34" s="725"/>
    </row>
    <row r="36" spans="1:28" customFormat="1" x14ac:dyDescent="0.25">
      <c r="A36" s="2"/>
      <c r="B36" s="2"/>
      <c r="C36" s="2"/>
      <c r="D36" s="2"/>
      <c r="E36" s="2"/>
      <c r="F36" s="2"/>
      <c r="G36" s="2"/>
      <c r="H36" s="2"/>
      <c r="I36" s="2"/>
      <c r="J36" s="2"/>
      <c r="K36" s="2"/>
      <c r="L36" s="2"/>
      <c r="M36" s="2"/>
      <c r="N36" s="2"/>
      <c r="O36" s="726"/>
      <c r="P36" s="726"/>
      <c r="Q36" s="726"/>
      <c r="R36" s="726"/>
      <c r="S36" s="726"/>
      <c r="T36" s="708"/>
      <c r="U36" s="726"/>
      <c r="V36" s="726"/>
      <c r="W36" s="726"/>
      <c r="X36" s="726"/>
      <c r="Y36" s="1"/>
      <c r="Z36" s="2"/>
      <c r="AA36" s="562"/>
      <c r="AB36" s="2"/>
    </row>
    <row r="37" spans="1:28" customFormat="1" x14ac:dyDescent="0.25">
      <c r="A37" s="2"/>
      <c r="B37" s="2"/>
      <c r="C37" s="2"/>
      <c r="D37" s="2"/>
      <c r="E37" s="2"/>
      <c r="F37" s="2"/>
      <c r="G37" s="2"/>
      <c r="H37" s="2"/>
      <c r="I37" s="2"/>
      <c r="J37" s="2"/>
      <c r="K37" s="2"/>
      <c r="L37" s="2"/>
      <c r="M37" s="2"/>
      <c r="N37" s="2"/>
      <c r="O37" s="727"/>
      <c r="P37" s="727"/>
      <c r="Q37" s="727"/>
      <c r="R37" s="727"/>
      <c r="S37" s="2"/>
      <c r="T37" s="708"/>
      <c r="U37" s="728"/>
      <c r="V37" s="727"/>
      <c r="W37" s="727"/>
      <c r="X37" s="727"/>
      <c r="Y37" s="1"/>
      <c r="Z37" s="2"/>
      <c r="AA37" s="562"/>
      <c r="AB37" s="2"/>
    </row>
    <row r="39" spans="1:28" customFormat="1" ht="11.25" customHeight="1" x14ac:dyDescent="0.25">
      <c r="A39" s="2"/>
      <c r="B39" s="2"/>
      <c r="C39" s="2"/>
      <c r="D39" s="2"/>
      <c r="E39" s="2"/>
      <c r="F39" s="729"/>
      <c r="G39" s="2"/>
      <c r="H39" s="2"/>
      <c r="I39" s="2"/>
      <c r="J39" s="2"/>
      <c r="K39" s="2"/>
      <c r="L39" s="2"/>
      <c r="M39" s="2"/>
      <c r="N39" s="2"/>
      <c r="O39" s="2"/>
      <c r="P39" s="2"/>
      <c r="Q39" s="2"/>
      <c r="R39" s="2"/>
      <c r="S39" s="2"/>
      <c r="T39" s="708"/>
      <c r="U39" s="1"/>
      <c r="V39" s="2"/>
      <c r="W39" s="2"/>
      <c r="X39" s="2"/>
      <c r="Y39" s="1"/>
      <c r="Z39" s="2"/>
      <c r="AA39" s="562"/>
      <c r="AB39" s="2"/>
    </row>
  </sheetData>
  <mergeCells count="110">
    <mergeCell ref="B34:E34"/>
    <mergeCell ref="G34:K34"/>
    <mergeCell ref="M34:R34"/>
    <mergeCell ref="T34:Y34"/>
    <mergeCell ref="AA34:AB34"/>
    <mergeCell ref="B32:E32"/>
    <mergeCell ref="G32:K32"/>
    <mergeCell ref="M32:R32"/>
    <mergeCell ref="T32:Y32"/>
    <mergeCell ref="AA32:AB32"/>
    <mergeCell ref="B33:E33"/>
    <mergeCell ref="G33:K33"/>
    <mergeCell ref="M33:R33"/>
    <mergeCell ref="T33:Y33"/>
    <mergeCell ref="AA33:AB33"/>
    <mergeCell ref="AB23:AB25"/>
    <mergeCell ref="C26:C28"/>
    <mergeCell ref="D26:D28"/>
    <mergeCell ref="G26:G28"/>
    <mergeCell ref="F31:K31"/>
    <mergeCell ref="L31:R31"/>
    <mergeCell ref="S31:Y31"/>
    <mergeCell ref="Z31:AB31"/>
    <mergeCell ref="V23:V25"/>
    <mergeCell ref="W23:W25"/>
    <mergeCell ref="X23:X25"/>
    <mergeCell ref="Y23:Y25"/>
    <mergeCell ref="Z23:Z25"/>
    <mergeCell ref="AA23:AA25"/>
    <mergeCell ref="O23:O25"/>
    <mergeCell ref="P23:P25"/>
    <mergeCell ref="Q23:Q25"/>
    <mergeCell ref="R23:R25"/>
    <mergeCell ref="S23:S25"/>
    <mergeCell ref="U23:U25"/>
    <mergeCell ref="I23:I25"/>
    <mergeCell ref="J23:J25"/>
    <mergeCell ref="K23:K25"/>
    <mergeCell ref="L23:L25"/>
    <mergeCell ref="M23:M25"/>
    <mergeCell ref="N23:N25"/>
    <mergeCell ref="Y19:Y20"/>
    <mergeCell ref="Z19:Z20"/>
    <mergeCell ref="AA19:AA20"/>
    <mergeCell ref="AB19:AB20"/>
    <mergeCell ref="C22:C25"/>
    <mergeCell ref="D22:D25"/>
    <mergeCell ref="G22:G25"/>
    <mergeCell ref="E23:E25"/>
    <mergeCell ref="F23:F25"/>
    <mergeCell ref="H23:H25"/>
    <mergeCell ref="R19:R20"/>
    <mergeCell ref="S19:S20"/>
    <mergeCell ref="U19:U20"/>
    <mergeCell ref="V19:V20"/>
    <mergeCell ref="W19:W20"/>
    <mergeCell ref="X19:X20"/>
    <mergeCell ref="L19:L20"/>
    <mergeCell ref="M19:M20"/>
    <mergeCell ref="N19:N20"/>
    <mergeCell ref="O19:O20"/>
    <mergeCell ref="P19:P20"/>
    <mergeCell ref="Q19:Q20"/>
    <mergeCell ref="E19:E20"/>
    <mergeCell ref="F19:F20"/>
    <mergeCell ref="H19:H20"/>
    <mergeCell ref="I19:I20"/>
    <mergeCell ref="J19:J20"/>
    <mergeCell ref="K19:K20"/>
    <mergeCell ref="T16:T30"/>
    <mergeCell ref="U16:Y16"/>
    <mergeCell ref="Z16:Z17"/>
    <mergeCell ref="AA16:AA17"/>
    <mergeCell ref="AB16:AB17"/>
    <mergeCell ref="A18:A30"/>
    <mergeCell ref="B18:B30"/>
    <mergeCell ref="C18:C21"/>
    <mergeCell ref="D18:D21"/>
    <mergeCell ref="G18:G21"/>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4215-6298-4C1B-AA87-266D689BDC13}">
  <sheetPr codeName="Hoja9"/>
  <dimension ref="A1:AJ35"/>
  <sheetViews>
    <sheetView topLeftCell="A4" workbookViewId="0">
      <selection activeCell="D13" sqref="D13:AJ13"/>
    </sheetView>
  </sheetViews>
  <sheetFormatPr baseColWidth="10" defaultRowHeight="15" x14ac:dyDescent="0.25"/>
  <cols>
    <col min="1" max="1" width="24.85546875" style="2" customWidth="1"/>
    <col min="2" max="2" width="17" style="2" customWidth="1"/>
    <col min="3" max="3" width="12" style="2" customWidth="1"/>
    <col min="4" max="4" width="15.42578125" style="306" customWidth="1"/>
    <col min="5" max="5" width="5.42578125" style="2" customWidth="1"/>
    <col min="6" max="6" width="16.7109375" style="306" hidden="1" customWidth="1"/>
    <col min="7" max="7" width="18" style="306" hidden="1" customWidth="1"/>
    <col min="8" max="8" width="9.7109375" style="306" hidden="1" customWidth="1"/>
    <col min="9" max="9" width="14.28515625" style="306" hidden="1" customWidth="1"/>
    <col min="10" max="10" width="15" style="306" hidden="1" customWidth="1"/>
    <col min="11" max="12" width="14" style="306" hidden="1" customWidth="1"/>
    <col min="13" max="13" width="10.140625" style="306" hidden="1" customWidth="1"/>
    <col min="14" max="14" width="17.28515625" style="306" hidden="1" customWidth="1"/>
    <col min="15" max="15" width="16.28515625" style="2" customWidth="1"/>
    <col min="16" max="16" width="18" style="2" customWidth="1"/>
    <col min="17" max="17" width="12.140625" style="2" customWidth="1"/>
    <col min="18" max="18" width="14.140625" style="2" customWidth="1"/>
    <col min="19" max="20" width="15.42578125" style="2" customWidth="1"/>
    <col min="21" max="21" width="13.7109375" style="2" customWidth="1"/>
    <col min="22" max="22" width="11.85546875" style="2" customWidth="1"/>
    <col min="23" max="23" width="17.28515625" style="2" customWidth="1"/>
    <col min="24" max="24" width="7.85546875" style="2" customWidth="1"/>
    <col min="25" max="26" width="7.5703125" style="2" customWidth="1"/>
    <col min="27" max="27" width="7.28515625" style="2" customWidth="1"/>
    <col min="28" max="28" width="21.42578125" style="67" customWidth="1"/>
    <col min="29" max="29" width="7.42578125" style="2" customWidth="1"/>
    <col min="30" max="30" width="7.85546875" style="2" customWidth="1"/>
    <col min="31" max="31" width="6.42578125" style="2" customWidth="1"/>
    <col min="32" max="32" width="7.140625" style="2" customWidth="1"/>
    <col min="33" max="33" width="14" style="2" customWidth="1"/>
    <col min="34" max="34" width="60.5703125" style="2" customWidth="1"/>
    <col min="35" max="35" width="41.28515625" style="2" customWidth="1"/>
    <col min="36" max="36" width="31" style="2" customWidth="1"/>
    <col min="37" max="256" width="11.42578125" style="2"/>
    <col min="257" max="257" width="24.85546875" style="2" customWidth="1"/>
    <col min="258" max="258" width="17" style="2" customWidth="1"/>
    <col min="259" max="259" width="12" style="2" customWidth="1"/>
    <col min="260" max="260" width="15.42578125" style="2" customWidth="1"/>
    <col min="261" max="261" width="5.42578125" style="2" customWidth="1"/>
    <col min="262" max="270" width="0" style="2" hidden="1" customWidth="1"/>
    <col min="271" max="271" width="16.28515625" style="2" customWidth="1"/>
    <col min="272" max="272" width="18" style="2" customWidth="1"/>
    <col min="273" max="273" width="12.140625" style="2" customWidth="1"/>
    <col min="274" max="274" width="14.140625" style="2" customWidth="1"/>
    <col min="275" max="276" width="15.42578125" style="2" customWidth="1"/>
    <col min="277" max="277" width="13.7109375" style="2" customWidth="1"/>
    <col min="278" max="278" width="11.85546875" style="2" customWidth="1"/>
    <col min="279" max="279" width="17.28515625" style="2" customWidth="1"/>
    <col min="280" max="280" width="7.85546875" style="2" customWidth="1"/>
    <col min="281" max="282" width="7.5703125" style="2" customWidth="1"/>
    <col min="283" max="283" width="7.28515625" style="2" customWidth="1"/>
    <col min="284" max="284" width="21.42578125" style="2" customWidth="1"/>
    <col min="285" max="285" width="7.42578125" style="2" customWidth="1"/>
    <col min="286" max="286" width="7.85546875" style="2" customWidth="1"/>
    <col min="287" max="287" width="6.42578125" style="2" customWidth="1"/>
    <col min="288" max="288" width="7.140625" style="2" customWidth="1"/>
    <col min="289" max="289" width="14" style="2" customWidth="1"/>
    <col min="290" max="290" width="60.5703125" style="2" customWidth="1"/>
    <col min="291" max="291" width="41.28515625" style="2" customWidth="1"/>
    <col min="292" max="292" width="31" style="2" customWidth="1"/>
    <col min="293" max="512" width="11.42578125" style="2"/>
    <col min="513" max="513" width="24.85546875" style="2" customWidth="1"/>
    <col min="514" max="514" width="17" style="2" customWidth="1"/>
    <col min="515" max="515" width="12" style="2" customWidth="1"/>
    <col min="516" max="516" width="15.42578125" style="2" customWidth="1"/>
    <col min="517" max="517" width="5.42578125" style="2" customWidth="1"/>
    <col min="518" max="526" width="0" style="2" hidden="1" customWidth="1"/>
    <col min="527" max="527" width="16.28515625" style="2" customWidth="1"/>
    <col min="528" max="528" width="18" style="2" customWidth="1"/>
    <col min="529" max="529" width="12.140625" style="2" customWidth="1"/>
    <col min="530" max="530" width="14.140625" style="2" customWidth="1"/>
    <col min="531" max="532" width="15.42578125" style="2" customWidth="1"/>
    <col min="533" max="533" width="13.7109375" style="2" customWidth="1"/>
    <col min="534" max="534" width="11.85546875" style="2" customWidth="1"/>
    <col min="535" max="535" width="17.28515625" style="2" customWidth="1"/>
    <col min="536" max="536" width="7.85546875" style="2" customWidth="1"/>
    <col min="537" max="538" width="7.5703125" style="2" customWidth="1"/>
    <col min="539" max="539" width="7.28515625" style="2" customWidth="1"/>
    <col min="540" max="540" width="21.42578125" style="2" customWidth="1"/>
    <col min="541" max="541" width="7.42578125" style="2" customWidth="1"/>
    <col min="542" max="542" width="7.85546875" style="2" customWidth="1"/>
    <col min="543" max="543" width="6.42578125" style="2" customWidth="1"/>
    <col min="544" max="544" width="7.140625" style="2" customWidth="1"/>
    <col min="545" max="545" width="14" style="2" customWidth="1"/>
    <col min="546" max="546" width="60.5703125" style="2" customWidth="1"/>
    <col min="547" max="547" width="41.28515625" style="2" customWidth="1"/>
    <col min="548" max="548" width="31" style="2" customWidth="1"/>
    <col min="549" max="768" width="11.42578125" style="2"/>
    <col min="769" max="769" width="24.85546875" style="2" customWidth="1"/>
    <col min="770" max="770" width="17" style="2" customWidth="1"/>
    <col min="771" max="771" width="12" style="2" customWidth="1"/>
    <col min="772" max="772" width="15.42578125" style="2" customWidth="1"/>
    <col min="773" max="773" width="5.42578125" style="2" customWidth="1"/>
    <col min="774" max="782" width="0" style="2" hidden="1" customWidth="1"/>
    <col min="783" max="783" width="16.28515625" style="2" customWidth="1"/>
    <col min="784" max="784" width="18" style="2" customWidth="1"/>
    <col min="785" max="785" width="12.140625" style="2" customWidth="1"/>
    <col min="786" max="786" width="14.140625" style="2" customWidth="1"/>
    <col min="787" max="788" width="15.42578125" style="2" customWidth="1"/>
    <col min="789" max="789" width="13.7109375" style="2" customWidth="1"/>
    <col min="790" max="790" width="11.85546875" style="2" customWidth="1"/>
    <col min="791" max="791" width="17.28515625" style="2" customWidth="1"/>
    <col min="792" max="792" width="7.85546875" style="2" customWidth="1"/>
    <col min="793" max="794" width="7.5703125" style="2" customWidth="1"/>
    <col min="795" max="795" width="7.28515625" style="2" customWidth="1"/>
    <col min="796" max="796" width="21.42578125" style="2" customWidth="1"/>
    <col min="797" max="797" width="7.42578125" style="2" customWidth="1"/>
    <col min="798" max="798" width="7.85546875" style="2" customWidth="1"/>
    <col min="799" max="799" width="6.42578125" style="2" customWidth="1"/>
    <col min="800" max="800" width="7.140625" style="2" customWidth="1"/>
    <col min="801" max="801" width="14" style="2" customWidth="1"/>
    <col min="802" max="802" width="60.5703125" style="2" customWidth="1"/>
    <col min="803" max="803" width="41.28515625" style="2" customWidth="1"/>
    <col min="804" max="804" width="31" style="2" customWidth="1"/>
    <col min="805" max="1024" width="11.42578125" style="2"/>
    <col min="1025" max="1025" width="24.85546875" style="2" customWidth="1"/>
    <col min="1026" max="1026" width="17" style="2" customWidth="1"/>
    <col min="1027" max="1027" width="12" style="2" customWidth="1"/>
    <col min="1028" max="1028" width="15.42578125" style="2" customWidth="1"/>
    <col min="1029" max="1029" width="5.42578125" style="2" customWidth="1"/>
    <col min="1030" max="1038" width="0" style="2" hidden="1" customWidth="1"/>
    <col min="1039" max="1039" width="16.28515625" style="2" customWidth="1"/>
    <col min="1040" max="1040" width="18" style="2" customWidth="1"/>
    <col min="1041" max="1041" width="12.140625" style="2" customWidth="1"/>
    <col min="1042" max="1042" width="14.140625" style="2" customWidth="1"/>
    <col min="1043" max="1044" width="15.42578125" style="2" customWidth="1"/>
    <col min="1045" max="1045" width="13.7109375" style="2" customWidth="1"/>
    <col min="1046" max="1046" width="11.85546875" style="2" customWidth="1"/>
    <col min="1047" max="1047" width="17.28515625" style="2" customWidth="1"/>
    <col min="1048" max="1048" width="7.85546875" style="2" customWidth="1"/>
    <col min="1049" max="1050" width="7.5703125" style="2" customWidth="1"/>
    <col min="1051" max="1051" width="7.28515625" style="2" customWidth="1"/>
    <col min="1052" max="1052" width="21.42578125" style="2" customWidth="1"/>
    <col min="1053" max="1053" width="7.42578125" style="2" customWidth="1"/>
    <col min="1054" max="1054" width="7.85546875" style="2" customWidth="1"/>
    <col min="1055" max="1055" width="6.42578125" style="2" customWidth="1"/>
    <col min="1056" max="1056" width="7.140625" style="2" customWidth="1"/>
    <col min="1057" max="1057" width="14" style="2" customWidth="1"/>
    <col min="1058" max="1058" width="60.5703125" style="2" customWidth="1"/>
    <col min="1059" max="1059" width="41.28515625" style="2" customWidth="1"/>
    <col min="1060" max="1060" width="31" style="2" customWidth="1"/>
    <col min="1061" max="1280" width="11.42578125" style="2"/>
    <col min="1281" max="1281" width="24.85546875" style="2" customWidth="1"/>
    <col min="1282" max="1282" width="17" style="2" customWidth="1"/>
    <col min="1283" max="1283" width="12" style="2" customWidth="1"/>
    <col min="1284" max="1284" width="15.42578125" style="2" customWidth="1"/>
    <col min="1285" max="1285" width="5.42578125" style="2" customWidth="1"/>
    <col min="1286" max="1294" width="0" style="2" hidden="1" customWidth="1"/>
    <col min="1295" max="1295" width="16.28515625" style="2" customWidth="1"/>
    <col min="1296" max="1296" width="18" style="2" customWidth="1"/>
    <col min="1297" max="1297" width="12.140625" style="2" customWidth="1"/>
    <col min="1298" max="1298" width="14.140625" style="2" customWidth="1"/>
    <col min="1299" max="1300" width="15.42578125" style="2" customWidth="1"/>
    <col min="1301" max="1301" width="13.7109375" style="2" customWidth="1"/>
    <col min="1302" max="1302" width="11.85546875" style="2" customWidth="1"/>
    <col min="1303" max="1303" width="17.28515625" style="2" customWidth="1"/>
    <col min="1304" max="1304" width="7.85546875" style="2" customWidth="1"/>
    <col min="1305" max="1306" width="7.5703125" style="2" customWidth="1"/>
    <col min="1307" max="1307" width="7.28515625" style="2" customWidth="1"/>
    <col min="1308" max="1308" width="21.42578125" style="2" customWidth="1"/>
    <col min="1309" max="1309" width="7.42578125" style="2" customWidth="1"/>
    <col min="1310" max="1310" width="7.85546875" style="2" customWidth="1"/>
    <col min="1311" max="1311" width="6.42578125" style="2" customWidth="1"/>
    <col min="1312" max="1312" width="7.140625" style="2" customWidth="1"/>
    <col min="1313" max="1313" width="14" style="2" customWidth="1"/>
    <col min="1314" max="1314" width="60.5703125" style="2" customWidth="1"/>
    <col min="1315" max="1315" width="41.28515625" style="2" customWidth="1"/>
    <col min="1316" max="1316" width="31" style="2" customWidth="1"/>
    <col min="1317" max="1536" width="11.42578125" style="2"/>
    <col min="1537" max="1537" width="24.85546875" style="2" customWidth="1"/>
    <col min="1538" max="1538" width="17" style="2" customWidth="1"/>
    <col min="1539" max="1539" width="12" style="2" customWidth="1"/>
    <col min="1540" max="1540" width="15.42578125" style="2" customWidth="1"/>
    <col min="1541" max="1541" width="5.42578125" style="2" customWidth="1"/>
    <col min="1542" max="1550" width="0" style="2" hidden="1" customWidth="1"/>
    <col min="1551" max="1551" width="16.28515625" style="2" customWidth="1"/>
    <col min="1552" max="1552" width="18" style="2" customWidth="1"/>
    <col min="1553" max="1553" width="12.140625" style="2" customWidth="1"/>
    <col min="1554" max="1554" width="14.140625" style="2" customWidth="1"/>
    <col min="1555" max="1556" width="15.42578125" style="2" customWidth="1"/>
    <col min="1557" max="1557" width="13.7109375" style="2" customWidth="1"/>
    <col min="1558" max="1558" width="11.85546875" style="2" customWidth="1"/>
    <col min="1559" max="1559" width="17.28515625" style="2" customWidth="1"/>
    <col min="1560" max="1560" width="7.85546875" style="2" customWidth="1"/>
    <col min="1561" max="1562" width="7.5703125" style="2" customWidth="1"/>
    <col min="1563" max="1563" width="7.28515625" style="2" customWidth="1"/>
    <col min="1564" max="1564" width="21.42578125" style="2" customWidth="1"/>
    <col min="1565" max="1565" width="7.42578125" style="2" customWidth="1"/>
    <col min="1566" max="1566" width="7.85546875" style="2" customWidth="1"/>
    <col min="1567" max="1567" width="6.42578125" style="2" customWidth="1"/>
    <col min="1568" max="1568" width="7.140625" style="2" customWidth="1"/>
    <col min="1569" max="1569" width="14" style="2" customWidth="1"/>
    <col min="1570" max="1570" width="60.5703125" style="2" customWidth="1"/>
    <col min="1571" max="1571" width="41.28515625" style="2" customWidth="1"/>
    <col min="1572" max="1572" width="31" style="2" customWidth="1"/>
    <col min="1573" max="1792" width="11.42578125" style="2"/>
    <col min="1793" max="1793" width="24.85546875" style="2" customWidth="1"/>
    <col min="1794" max="1794" width="17" style="2" customWidth="1"/>
    <col min="1795" max="1795" width="12" style="2" customWidth="1"/>
    <col min="1796" max="1796" width="15.42578125" style="2" customWidth="1"/>
    <col min="1797" max="1797" width="5.42578125" style="2" customWidth="1"/>
    <col min="1798" max="1806" width="0" style="2" hidden="1" customWidth="1"/>
    <col min="1807" max="1807" width="16.28515625" style="2" customWidth="1"/>
    <col min="1808" max="1808" width="18" style="2" customWidth="1"/>
    <col min="1809" max="1809" width="12.140625" style="2" customWidth="1"/>
    <col min="1810" max="1810" width="14.140625" style="2" customWidth="1"/>
    <col min="1811" max="1812" width="15.42578125" style="2" customWidth="1"/>
    <col min="1813" max="1813" width="13.7109375" style="2" customWidth="1"/>
    <col min="1814" max="1814" width="11.85546875" style="2" customWidth="1"/>
    <col min="1815" max="1815" width="17.28515625" style="2" customWidth="1"/>
    <col min="1816" max="1816" width="7.85546875" style="2" customWidth="1"/>
    <col min="1817" max="1818" width="7.5703125" style="2" customWidth="1"/>
    <col min="1819" max="1819" width="7.28515625" style="2" customWidth="1"/>
    <col min="1820" max="1820" width="21.42578125" style="2" customWidth="1"/>
    <col min="1821" max="1821" width="7.42578125" style="2" customWidth="1"/>
    <col min="1822" max="1822" width="7.85546875" style="2" customWidth="1"/>
    <col min="1823" max="1823" width="6.42578125" style="2" customWidth="1"/>
    <col min="1824" max="1824" width="7.140625" style="2" customWidth="1"/>
    <col min="1825" max="1825" width="14" style="2" customWidth="1"/>
    <col min="1826" max="1826" width="60.5703125" style="2" customWidth="1"/>
    <col min="1827" max="1827" width="41.28515625" style="2" customWidth="1"/>
    <col min="1828" max="1828" width="31" style="2" customWidth="1"/>
    <col min="1829" max="2048" width="11.42578125" style="2"/>
    <col min="2049" max="2049" width="24.85546875" style="2" customWidth="1"/>
    <col min="2050" max="2050" width="17" style="2" customWidth="1"/>
    <col min="2051" max="2051" width="12" style="2" customWidth="1"/>
    <col min="2052" max="2052" width="15.42578125" style="2" customWidth="1"/>
    <col min="2053" max="2053" width="5.42578125" style="2" customWidth="1"/>
    <col min="2054" max="2062" width="0" style="2" hidden="1" customWidth="1"/>
    <col min="2063" max="2063" width="16.28515625" style="2" customWidth="1"/>
    <col min="2064" max="2064" width="18" style="2" customWidth="1"/>
    <col min="2065" max="2065" width="12.140625" style="2" customWidth="1"/>
    <col min="2066" max="2066" width="14.140625" style="2" customWidth="1"/>
    <col min="2067" max="2068" width="15.42578125" style="2" customWidth="1"/>
    <col min="2069" max="2069" width="13.7109375" style="2" customWidth="1"/>
    <col min="2070" max="2070" width="11.85546875" style="2" customWidth="1"/>
    <col min="2071" max="2071" width="17.28515625" style="2" customWidth="1"/>
    <col min="2072" max="2072" width="7.85546875" style="2" customWidth="1"/>
    <col min="2073" max="2074" width="7.5703125" style="2" customWidth="1"/>
    <col min="2075" max="2075" width="7.28515625" style="2" customWidth="1"/>
    <col min="2076" max="2076" width="21.42578125" style="2" customWidth="1"/>
    <col min="2077" max="2077" width="7.42578125" style="2" customWidth="1"/>
    <col min="2078" max="2078" width="7.85546875" style="2" customWidth="1"/>
    <col min="2079" max="2079" width="6.42578125" style="2" customWidth="1"/>
    <col min="2080" max="2080" width="7.140625" style="2" customWidth="1"/>
    <col min="2081" max="2081" width="14" style="2" customWidth="1"/>
    <col min="2082" max="2082" width="60.5703125" style="2" customWidth="1"/>
    <col min="2083" max="2083" width="41.28515625" style="2" customWidth="1"/>
    <col min="2084" max="2084" width="31" style="2" customWidth="1"/>
    <col min="2085" max="2304" width="11.42578125" style="2"/>
    <col min="2305" max="2305" width="24.85546875" style="2" customWidth="1"/>
    <col min="2306" max="2306" width="17" style="2" customWidth="1"/>
    <col min="2307" max="2307" width="12" style="2" customWidth="1"/>
    <col min="2308" max="2308" width="15.42578125" style="2" customWidth="1"/>
    <col min="2309" max="2309" width="5.42578125" style="2" customWidth="1"/>
    <col min="2310" max="2318" width="0" style="2" hidden="1" customWidth="1"/>
    <col min="2319" max="2319" width="16.28515625" style="2" customWidth="1"/>
    <col min="2320" max="2320" width="18" style="2" customWidth="1"/>
    <col min="2321" max="2321" width="12.140625" style="2" customWidth="1"/>
    <col min="2322" max="2322" width="14.140625" style="2" customWidth="1"/>
    <col min="2323" max="2324" width="15.42578125" style="2" customWidth="1"/>
    <col min="2325" max="2325" width="13.7109375" style="2" customWidth="1"/>
    <col min="2326" max="2326" width="11.85546875" style="2" customWidth="1"/>
    <col min="2327" max="2327" width="17.28515625" style="2" customWidth="1"/>
    <col min="2328" max="2328" width="7.85546875" style="2" customWidth="1"/>
    <col min="2329" max="2330" width="7.5703125" style="2" customWidth="1"/>
    <col min="2331" max="2331" width="7.28515625" style="2" customWidth="1"/>
    <col min="2332" max="2332" width="21.42578125" style="2" customWidth="1"/>
    <col min="2333" max="2333" width="7.42578125" style="2" customWidth="1"/>
    <col min="2334" max="2334" width="7.85546875" style="2" customWidth="1"/>
    <col min="2335" max="2335" width="6.42578125" style="2" customWidth="1"/>
    <col min="2336" max="2336" width="7.140625" style="2" customWidth="1"/>
    <col min="2337" max="2337" width="14" style="2" customWidth="1"/>
    <col min="2338" max="2338" width="60.5703125" style="2" customWidth="1"/>
    <col min="2339" max="2339" width="41.28515625" style="2" customWidth="1"/>
    <col min="2340" max="2340" width="31" style="2" customWidth="1"/>
    <col min="2341" max="2560" width="11.42578125" style="2"/>
    <col min="2561" max="2561" width="24.85546875" style="2" customWidth="1"/>
    <col min="2562" max="2562" width="17" style="2" customWidth="1"/>
    <col min="2563" max="2563" width="12" style="2" customWidth="1"/>
    <col min="2564" max="2564" width="15.42578125" style="2" customWidth="1"/>
    <col min="2565" max="2565" width="5.42578125" style="2" customWidth="1"/>
    <col min="2566" max="2574" width="0" style="2" hidden="1" customWidth="1"/>
    <col min="2575" max="2575" width="16.28515625" style="2" customWidth="1"/>
    <col min="2576" max="2576" width="18" style="2" customWidth="1"/>
    <col min="2577" max="2577" width="12.140625" style="2" customWidth="1"/>
    <col min="2578" max="2578" width="14.140625" style="2" customWidth="1"/>
    <col min="2579" max="2580" width="15.42578125" style="2" customWidth="1"/>
    <col min="2581" max="2581" width="13.7109375" style="2" customWidth="1"/>
    <col min="2582" max="2582" width="11.85546875" style="2" customWidth="1"/>
    <col min="2583" max="2583" width="17.28515625" style="2" customWidth="1"/>
    <col min="2584" max="2584" width="7.85546875" style="2" customWidth="1"/>
    <col min="2585" max="2586" width="7.5703125" style="2" customWidth="1"/>
    <col min="2587" max="2587" width="7.28515625" style="2" customWidth="1"/>
    <col min="2588" max="2588" width="21.42578125" style="2" customWidth="1"/>
    <col min="2589" max="2589" width="7.42578125" style="2" customWidth="1"/>
    <col min="2590" max="2590" width="7.85546875" style="2" customWidth="1"/>
    <col min="2591" max="2591" width="6.42578125" style="2" customWidth="1"/>
    <col min="2592" max="2592" width="7.140625" style="2" customWidth="1"/>
    <col min="2593" max="2593" width="14" style="2" customWidth="1"/>
    <col min="2594" max="2594" width="60.5703125" style="2" customWidth="1"/>
    <col min="2595" max="2595" width="41.28515625" style="2" customWidth="1"/>
    <col min="2596" max="2596" width="31" style="2" customWidth="1"/>
    <col min="2597" max="2816" width="11.42578125" style="2"/>
    <col min="2817" max="2817" width="24.85546875" style="2" customWidth="1"/>
    <col min="2818" max="2818" width="17" style="2" customWidth="1"/>
    <col min="2819" max="2819" width="12" style="2" customWidth="1"/>
    <col min="2820" max="2820" width="15.42578125" style="2" customWidth="1"/>
    <col min="2821" max="2821" width="5.42578125" style="2" customWidth="1"/>
    <col min="2822" max="2830" width="0" style="2" hidden="1" customWidth="1"/>
    <col min="2831" max="2831" width="16.28515625" style="2" customWidth="1"/>
    <col min="2832" max="2832" width="18" style="2" customWidth="1"/>
    <col min="2833" max="2833" width="12.140625" style="2" customWidth="1"/>
    <col min="2834" max="2834" width="14.140625" style="2" customWidth="1"/>
    <col min="2835" max="2836" width="15.42578125" style="2" customWidth="1"/>
    <col min="2837" max="2837" width="13.7109375" style="2" customWidth="1"/>
    <col min="2838" max="2838" width="11.85546875" style="2" customWidth="1"/>
    <col min="2839" max="2839" width="17.28515625" style="2" customWidth="1"/>
    <col min="2840" max="2840" width="7.85546875" style="2" customWidth="1"/>
    <col min="2841" max="2842" width="7.5703125" style="2" customWidth="1"/>
    <col min="2843" max="2843" width="7.28515625" style="2" customWidth="1"/>
    <col min="2844" max="2844" width="21.42578125" style="2" customWidth="1"/>
    <col min="2845" max="2845" width="7.42578125" style="2" customWidth="1"/>
    <col min="2846" max="2846" width="7.85546875" style="2" customWidth="1"/>
    <col min="2847" max="2847" width="6.42578125" style="2" customWidth="1"/>
    <col min="2848" max="2848" width="7.140625" style="2" customWidth="1"/>
    <col min="2849" max="2849" width="14" style="2" customWidth="1"/>
    <col min="2850" max="2850" width="60.5703125" style="2" customWidth="1"/>
    <col min="2851" max="2851" width="41.28515625" style="2" customWidth="1"/>
    <col min="2852" max="2852" width="31" style="2" customWidth="1"/>
    <col min="2853" max="3072" width="11.42578125" style="2"/>
    <col min="3073" max="3073" width="24.85546875" style="2" customWidth="1"/>
    <col min="3074" max="3074" width="17" style="2" customWidth="1"/>
    <col min="3075" max="3075" width="12" style="2" customWidth="1"/>
    <col min="3076" max="3076" width="15.42578125" style="2" customWidth="1"/>
    <col min="3077" max="3077" width="5.42578125" style="2" customWidth="1"/>
    <col min="3078" max="3086" width="0" style="2" hidden="1" customWidth="1"/>
    <col min="3087" max="3087" width="16.28515625" style="2" customWidth="1"/>
    <col min="3088" max="3088" width="18" style="2" customWidth="1"/>
    <col min="3089" max="3089" width="12.140625" style="2" customWidth="1"/>
    <col min="3090" max="3090" width="14.140625" style="2" customWidth="1"/>
    <col min="3091" max="3092" width="15.42578125" style="2" customWidth="1"/>
    <col min="3093" max="3093" width="13.7109375" style="2" customWidth="1"/>
    <col min="3094" max="3094" width="11.85546875" style="2" customWidth="1"/>
    <col min="3095" max="3095" width="17.28515625" style="2" customWidth="1"/>
    <col min="3096" max="3096" width="7.85546875" style="2" customWidth="1"/>
    <col min="3097" max="3098" width="7.5703125" style="2" customWidth="1"/>
    <col min="3099" max="3099" width="7.28515625" style="2" customWidth="1"/>
    <col min="3100" max="3100" width="21.42578125" style="2" customWidth="1"/>
    <col min="3101" max="3101" width="7.42578125" style="2" customWidth="1"/>
    <col min="3102" max="3102" width="7.85546875" style="2" customWidth="1"/>
    <col min="3103" max="3103" width="6.42578125" style="2" customWidth="1"/>
    <col min="3104" max="3104" width="7.140625" style="2" customWidth="1"/>
    <col min="3105" max="3105" width="14" style="2" customWidth="1"/>
    <col min="3106" max="3106" width="60.5703125" style="2" customWidth="1"/>
    <col min="3107" max="3107" width="41.28515625" style="2" customWidth="1"/>
    <col min="3108" max="3108" width="31" style="2" customWidth="1"/>
    <col min="3109" max="3328" width="11.42578125" style="2"/>
    <col min="3329" max="3329" width="24.85546875" style="2" customWidth="1"/>
    <col min="3330" max="3330" width="17" style="2" customWidth="1"/>
    <col min="3331" max="3331" width="12" style="2" customWidth="1"/>
    <col min="3332" max="3332" width="15.42578125" style="2" customWidth="1"/>
    <col min="3333" max="3333" width="5.42578125" style="2" customWidth="1"/>
    <col min="3334" max="3342" width="0" style="2" hidden="1" customWidth="1"/>
    <col min="3343" max="3343" width="16.28515625" style="2" customWidth="1"/>
    <col min="3344" max="3344" width="18" style="2" customWidth="1"/>
    <col min="3345" max="3345" width="12.140625" style="2" customWidth="1"/>
    <col min="3346" max="3346" width="14.140625" style="2" customWidth="1"/>
    <col min="3347" max="3348" width="15.42578125" style="2" customWidth="1"/>
    <col min="3349" max="3349" width="13.7109375" style="2" customWidth="1"/>
    <col min="3350" max="3350" width="11.85546875" style="2" customWidth="1"/>
    <col min="3351" max="3351" width="17.28515625" style="2" customWidth="1"/>
    <col min="3352" max="3352" width="7.85546875" style="2" customWidth="1"/>
    <col min="3353" max="3354" width="7.5703125" style="2" customWidth="1"/>
    <col min="3355" max="3355" width="7.28515625" style="2" customWidth="1"/>
    <col min="3356" max="3356" width="21.42578125" style="2" customWidth="1"/>
    <col min="3357" max="3357" width="7.42578125" style="2" customWidth="1"/>
    <col min="3358" max="3358" width="7.85546875" style="2" customWidth="1"/>
    <col min="3359" max="3359" width="6.42578125" style="2" customWidth="1"/>
    <col min="3360" max="3360" width="7.140625" style="2" customWidth="1"/>
    <col min="3361" max="3361" width="14" style="2" customWidth="1"/>
    <col min="3362" max="3362" width="60.5703125" style="2" customWidth="1"/>
    <col min="3363" max="3363" width="41.28515625" style="2" customWidth="1"/>
    <col min="3364" max="3364" width="31" style="2" customWidth="1"/>
    <col min="3365" max="3584" width="11.42578125" style="2"/>
    <col min="3585" max="3585" width="24.85546875" style="2" customWidth="1"/>
    <col min="3586" max="3586" width="17" style="2" customWidth="1"/>
    <col min="3587" max="3587" width="12" style="2" customWidth="1"/>
    <col min="3588" max="3588" width="15.42578125" style="2" customWidth="1"/>
    <col min="3589" max="3589" width="5.42578125" style="2" customWidth="1"/>
    <col min="3590" max="3598" width="0" style="2" hidden="1" customWidth="1"/>
    <col min="3599" max="3599" width="16.28515625" style="2" customWidth="1"/>
    <col min="3600" max="3600" width="18" style="2" customWidth="1"/>
    <col min="3601" max="3601" width="12.140625" style="2" customWidth="1"/>
    <col min="3602" max="3602" width="14.140625" style="2" customWidth="1"/>
    <col min="3603" max="3604" width="15.42578125" style="2" customWidth="1"/>
    <col min="3605" max="3605" width="13.7109375" style="2" customWidth="1"/>
    <col min="3606" max="3606" width="11.85546875" style="2" customWidth="1"/>
    <col min="3607" max="3607" width="17.28515625" style="2" customWidth="1"/>
    <col min="3608" max="3608" width="7.85546875" style="2" customWidth="1"/>
    <col min="3609" max="3610" width="7.5703125" style="2" customWidth="1"/>
    <col min="3611" max="3611" width="7.28515625" style="2" customWidth="1"/>
    <col min="3612" max="3612" width="21.42578125" style="2" customWidth="1"/>
    <col min="3613" max="3613" width="7.42578125" style="2" customWidth="1"/>
    <col min="3614" max="3614" width="7.85546875" style="2" customWidth="1"/>
    <col min="3615" max="3615" width="6.42578125" style="2" customWidth="1"/>
    <col min="3616" max="3616" width="7.140625" style="2" customWidth="1"/>
    <col min="3617" max="3617" width="14" style="2" customWidth="1"/>
    <col min="3618" max="3618" width="60.5703125" style="2" customWidth="1"/>
    <col min="3619" max="3619" width="41.28515625" style="2" customWidth="1"/>
    <col min="3620" max="3620" width="31" style="2" customWidth="1"/>
    <col min="3621" max="3840" width="11.42578125" style="2"/>
    <col min="3841" max="3841" width="24.85546875" style="2" customWidth="1"/>
    <col min="3842" max="3842" width="17" style="2" customWidth="1"/>
    <col min="3843" max="3843" width="12" style="2" customWidth="1"/>
    <col min="3844" max="3844" width="15.42578125" style="2" customWidth="1"/>
    <col min="3845" max="3845" width="5.42578125" style="2" customWidth="1"/>
    <col min="3846" max="3854" width="0" style="2" hidden="1" customWidth="1"/>
    <col min="3855" max="3855" width="16.28515625" style="2" customWidth="1"/>
    <col min="3856" max="3856" width="18" style="2" customWidth="1"/>
    <col min="3857" max="3857" width="12.140625" style="2" customWidth="1"/>
    <col min="3858" max="3858" width="14.140625" style="2" customWidth="1"/>
    <col min="3859" max="3860" width="15.42578125" style="2" customWidth="1"/>
    <col min="3861" max="3861" width="13.7109375" style="2" customWidth="1"/>
    <col min="3862" max="3862" width="11.85546875" style="2" customWidth="1"/>
    <col min="3863" max="3863" width="17.28515625" style="2" customWidth="1"/>
    <col min="3864" max="3864" width="7.85546875" style="2" customWidth="1"/>
    <col min="3865" max="3866" width="7.5703125" style="2" customWidth="1"/>
    <col min="3867" max="3867" width="7.28515625" style="2" customWidth="1"/>
    <col min="3868" max="3868" width="21.42578125" style="2" customWidth="1"/>
    <col min="3869" max="3869" width="7.42578125" style="2" customWidth="1"/>
    <col min="3870" max="3870" width="7.85546875" style="2" customWidth="1"/>
    <col min="3871" max="3871" width="6.42578125" style="2" customWidth="1"/>
    <col min="3872" max="3872" width="7.140625" style="2" customWidth="1"/>
    <col min="3873" max="3873" width="14" style="2" customWidth="1"/>
    <col min="3874" max="3874" width="60.5703125" style="2" customWidth="1"/>
    <col min="3875" max="3875" width="41.28515625" style="2" customWidth="1"/>
    <col min="3876" max="3876" width="31" style="2" customWidth="1"/>
    <col min="3877" max="4096" width="11.42578125" style="2"/>
    <col min="4097" max="4097" width="24.85546875" style="2" customWidth="1"/>
    <col min="4098" max="4098" width="17" style="2" customWidth="1"/>
    <col min="4099" max="4099" width="12" style="2" customWidth="1"/>
    <col min="4100" max="4100" width="15.42578125" style="2" customWidth="1"/>
    <col min="4101" max="4101" width="5.42578125" style="2" customWidth="1"/>
    <col min="4102" max="4110" width="0" style="2" hidden="1" customWidth="1"/>
    <col min="4111" max="4111" width="16.28515625" style="2" customWidth="1"/>
    <col min="4112" max="4112" width="18" style="2" customWidth="1"/>
    <col min="4113" max="4113" width="12.140625" style="2" customWidth="1"/>
    <col min="4114" max="4114" width="14.140625" style="2" customWidth="1"/>
    <col min="4115" max="4116" width="15.42578125" style="2" customWidth="1"/>
    <col min="4117" max="4117" width="13.7109375" style="2" customWidth="1"/>
    <col min="4118" max="4118" width="11.85546875" style="2" customWidth="1"/>
    <col min="4119" max="4119" width="17.28515625" style="2" customWidth="1"/>
    <col min="4120" max="4120" width="7.85546875" style="2" customWidth="1"/>
    <col min="4121" max="4122" width="7.5703125" style="2" customWidth="1"/>
    <col min="4123" max="4123" width="7.28515625" style="2" customWidth="1"/>
    <col min="4124" max="4124" width="21.42578125" style="2" customWidth="1"/>
    <col min="4125" max="4125" width="7.42578125" style="2" customWidth="1"/>
    <col min="4126" max="4126" width="7.85546875" style="2" customWidth="1"/>
    <col min="4127" max="4127" width="6.42578125" style="2" customWidth="1"/>
    <col min="4128" max="4128" width="7.140625" style="2" customWidth="1"/>
    <col min="4129" max="4129" width="14" style="2" customWidth="1"/>
    <col min="4130" max="4130" width="60.5703125" style="2" customWidth="1"/>
    <col min="4131" max="4131" width="41.28515625" style="2" customWidth="1"/>
    <col min="4132" max="4132" width="31" style="2" customWidth="1"/>
    <col min="4133" max="4352" width="11.42578125" style="2"/>
    <col min="4353" max="4353" width="24.85546875" style="2" customWidth="1"/>
    <col min="4354" max="4354" width="17" style="2" customWidth="1"/>
    <col min="4355" max="4355" width="12" style="2" customWidth="1"/>
    <col min="4356" max="4356" width="15.42578125" style="2" customWidth="1"/>
    <col min="4357" max="4357" width="5.42578125" style="2" customWidth="1"/>
    <col min="4358" max="4366" width="0" style="2" hidden="1" customWidth="1"/>
    <col min="4367" max="4367" width="16.28515625" style="2" customWidth="1"/>
    <col min="4368" max="4368" width="18" style="2" customWidth="1"/>
    <col min="4369" max="4369" width="12.140625" style="2" customWidth="1"/>
    <col min="4370" max="4370" width="14.140625" style="2" customWidth="1"/>
    <col min="4371" max="4372" width="15.42578125" style="2" customWidth="1"/>
    <col min="4373" max="4373" width="13.7109375" style="2" customWidth="1"/>
    <col min="4374" max="4374" width="11.85546875" style="2" customWidth="1"/>
    <col min="4375" max="4375" width="17.28515625" style="2" customWidth="1"/>
    <col min="4376" max="4376" width="7.85546875" style="2" customWidth="1"/>
    <col min="4377" max="4378" width="7.5703125" style="2" customWidth="1"/>
    <col min="4379" max="4379" width="7.28515625" style="2" customWidth="1"/>
    <col min="4380" max="4380" width="21.42578125" style="2" customWidth="1"/>
    <col min="4381" max="4381" width="7.42578125" style="2" customWidth="1"/>
    <col min="4382" max="4382" width="7.85546875" style="2" customWidth="1"/>
    <col min="4383" max="4383" width="6.42578125" style="2" customWidth="1"/>
    <col min="4384" max="4384" width="7.140625" style="2" customWidth="1"/>
    <col min="4385" max="4385" width="14" style="2" customWidth="1"/>
    <col min="4386" max="4386" width="60.5703125" style="2" customWidth="1"/>
    <col min="4387" max="4387" width="41.28515625" style="2" customWidth="1"/>
    <col min="4388" max="4388" width="31" style="2" customWidth="1"/>
    <col min="4389" max="4608" width="11.42578125" style="2"/>
    <col min="4609" max="4609" width="24.85546875" style="2" customWidth="1"/>
    <col min="4610" max="4610" width="17" style="2" customWidth="1"/>
    <col min="4611" max="4611" width="12" style="2" customWidth="1"/>
    <col min="4612" max="4612" width="15.42578125" style="2" customWidth="1"/>
    <col min="4613" max="4613" width="5.42578125" style="2" customWidth="1"/>
    <col min="4614" max="4622" width="0" style="2" hidden="1" customWidth="1"/>
    <col min="4623" max="4623" width="16.28515625" style="2" customWidth="1"/>
    <col min="4624" max="4624" width="18" style="2" customWidth="1"/>
    <col min="4625" max="4625" width="12.140625" style="2" customWidth="1"/>
    <col min="4626" max="4626" width="14.140625" style="2" customWidth="1"/>
    <col min="4627" max="4628" width="15.42578125" style="2" customWidth="1"/>
    <col min="4629" max="4629" width="13.7109375" style="2" customWidth="1"/>
    <col min="4630" max="4630" width="11.85546875" style="2" customWidth="1"/>
    <col min="4631" max="4631" width="17.28515625" style="2" customWidth="1"/>
    <col min="4632" max="4632" width="7.85546875" style="2" customWidth="1"/>
    <col min="4633" max="4634" width="7.5703125" style="2" customWidth="1"/>
    <col min="4635" max="4635" width="7.28515625" style="2" customWidth="1"/>
    <col min="4636" max="4636" width="21.42578125" style="2" customWidth="1"/>
    <col min="4637" max="4637" width="7.42578125" style="2" customWidth="1"/>
    <col min="4638" max="4638" width="7.85546875" style="2" customWidth="1"/>
    <col min="4639" max="4639" width="6.42578125" style="2" customWidth="1"/>
    <col min="4640" max="4640" width="7.140625" style="2" customWidth="1"/>
    <col min="4641" max="4641" width="14" style="2" customWidth="1"/>
    <col min="4642" max="4642" width="60.5703125" style="2" customWidth="1"/>
    <col min="4643" max="4643" width="41.28515625" style="2" customWidth="1"/>
    <col min="4644" max="4644" width="31" style="2" customWidth="1"/>
    <col min="4645" max="4864" width="11.42578125" style="2"/>
    <col min="4865" max="4865" width="24.85546875" style="2" customWidth="1"/>
    <col min="4866" max="4866" width="17" style="2" customWidth="1"/>
    <col min="4867" max="4867" width="12" style="2" customWidth="1"/>
    <col min="4868" max="4868" width="15.42578125" style="2" customWidth="1"/>
    <col min="4869" max="4869" width="5.42578125" style="2" customWidth="1"/>
    <col min="4870" max="4878" width="0" style="2" hidden="1" customWidth="1"/>
    <col min="4879" max="4879" width="16.28515625" style="2" customWidth="1"/>
    <col min="4880" max="4880" width="18" style="2" customWidth="1"/>
    <col min="4881" max="4881" width="12.140625" style="2" customWidth="1"/>
    <col min="4882" max="4882" width="14.140625" style="2" customWidth="1"/>
    <col min="4883" max="4884" width="15.42578125" style="2" customWidth="1"/>
    <col min="4885" max="4885" width="13.7109375" style="2" customWidth="1"/>
    <col min="4886" max="4886" width="11.85546875" style="2" customWidth="1"/>
    <col min="4887" max="4887" width="17.28515625" style="2" customWidth="1"/>
    <col min="4888" max="4888" width="7.85546875" style="2" customWidth="1"/>
    <col min="4889" max="4890" width="7.5703125" style="2" customWidth="1"/>
    <col min="4891" max="4891" width="7.28515625" style="2" customWidth="1"/>
    <col min="4892" max="4892" width="21.42578125" style="2" customWidth="1"/>
    <col min="4893" max="4893" width="7.42578125" style="2" customWidth="1"/>
    <col min="4894" max="4894" width="7.85546875" style="2" customWidth="1"/>
    <col min="4895" max="4895" width="6.42578125" style="2" customWidth="1"/>
    <col min="4896" max="4896" width="7.140625" style="2" customWidth="1"/>
    <col min="4897" max="4897" width="14" style="2" customWidth="1"/>
    <col min="4898" max="4898" width="60.5703125" style="2" customWidth="1"/>
    <col min="4899" max="4899" width="41.28515625" style="2" customWidth="1"/>
    <col min="4900" max="4900" width="31" style="2" customWidth="1"/>
    <col min="4901" max="5120" width="11.42578125" style="2"/>
    <col min="5121" max="5121" width="24.85546875" style="2" customWidth="1"/>
    <col min="5122" max="5122" width="17" style="2" customWidth="1"/>
    <col min="5123" max="5123" width="12" style="2" customWidth="1"/>
    <col min="5124" max="5124" width="15.42578125" style="2" customWidth="1"/>
    <col min="5125" max="5125" width="5.42578125" style="2" customWidth="1"/>
    <col min="5126" max="5134" width="0" style="2" hidden="1" customWidth="1"/>
    <col min="5135" max="5135" width="16.28515625" style="2" customWidth="1"/>
    <col min="5136" max="5136" width="18" style="2" customWidth="1"/>
    <col min="5137" max="5137" width="12.140625" style="2" customWidth="1"/>
    <col min="5138" max="5138" width="14.140625" style="2" customWidth="1"/>
    <col min="5139" max="5140" width="15.42578125" style="2" customWidth="1"/>
    <col min="5141" max="5141" width="13.7109375" style="2" customWidth="1"/>
    <col min="5142" max="5142" width="11.85546875" style="2" customWidth="1"/>
    <col min="5143" max="5143" width="17.28515625" style="2" customWidth="1"/>
    <col min="5144" max="5144" width="7.85546875" style="2" customWidth="1"/>
    <col min="5145" max="5146" width="7.5703125" style="2" customWidth="1"/>
    <col min="5147" max="5147" width="7.28515625" style="2" customWidth="1"/>
    <col min="5148" max="5148" width="21.42578125" style="2" customWidth="1"/>
    <col min="5149" max="5149" width="7.42578125" style="2" customWidth="1"/>
    <col min="5150" max="5150" width="7.85546875" style="2" customWidth="1"/>
    <col min="5151" max="5151" width="6.42578125" style="2" customWidth="1"/>
    <col min="5152" max="5152" width="7.140625" style="2" customWidth="1"/>
    <col min="5153" max="5153" width="14" style="2" customWidth="1"/>
    <col min="5154" max="5154" width="60.5703125" style="2" customWidth="1"/>
    <col min="5155" max="5155" width="41.28515625" style="2" customWidth="1"/>
    <col min="5156" max="5156" width="31" style="2" customWidth="1"/>
    <col min="5157" max="5376" width="11.42578125" style="2"/>
    <col min="5377" max="5377" width="24.85546875" style="2" customWidth="1"/>
    <col min="5378" max="5378" width="17" style="2" customWidth="1"/>
    <col min="5379" max="5379" width="12" style="2" customWidth="1"/>
    <col min="5380" max="5380" width="15.42578125" style="2" customWidth="1"/>
    <col min="5381" max="5381" width="5.42578125" style="2" customWidth="1"/>
    <col min="5382" max="5390" width="0" style="2" hidden="1" customWidth="1"/>
    <col min="5391" max="5391" width="16.28515625" style="2" customWidth="1"/>
    <col min="5392" max="5392" width="18" style="2" customWidth="1"/>
    <col min="5393" max="5393" width="12.140625" style="2" customWidth="1"/>
    <col min="5394" max="5394" width="14.140625" style="2" customWidth="1"/>
    <col min="5395" max="5396" width="15.42578125" style="2" customWidth="1"/>
    <col min="5397" max="5397" width="13.7109375" style="2" customWidth="1"/>
    <col min="5398" max="5398" width="11.85546875" style="2" customWidth="1"/>
    <col min="5399" max="5399" width="17.28515625" style="2" customWidth="1"/>
    <col min="5400" max="5400" width="7.85546875" style="2" customWidth="1"/>
    <col min="5401" max="5402" width="7.5703125" style="2" customWidth="1"/>
    <col min="5403" max="5403" width="7.28515625" style="2" customWidth="1"/>
    <col min="5404" max="5404" width="21.42578125" style="2" customWidth="1"/>
    <col min="5405" max="5405" width="7.42578125" style="2" customWidth="1"/>
    <col min="5406" max="5406" width="7.85546875" style="2" customWidth="1"/>
    <col min="5407" max="5407" width="6.42578125" style="2" customWidth="1"/>
    <col min="5408" max="5408" width="7.140625" style="2" customWidth="1"/>
    <col min="5409" max="5409" width="14" style="2" customWidth="1"/>
    <col min="5410" max="5410" width="60.5703125" style="2" customWidth="1"/>
    <col min="5411" max="5411" width="41.28515625" style="2" customWidth="1"/>
    <col min="5412" max="5412" width="31" style="2" customWidth="1"/>
    <col min="5413" max="5632" width="11.42578125" style="2"/>
    <col min="5633" max="5633" width="24.85546875" style="2" customWidth="1"/>
    <col min="5634" max="5634" width="17" style="2" customWidth="1"/>
    <col min="5635" max="5635" width="12" style="2" customWidth="1"/>
    <col min="5636" max="5636" width="15.42578125" style="2" customWidth="1"/>
    <col min="5637" max="5637" width="5.42578125" style="2" customWidth="1"/>
    <col min="5638" max="5646" width="0" style="2" hidden="1" customWidth="1"/>
    <col min="5647" max="5647" width="16.28515625" style="2" customWidth="1"/>
    <col min="5648" max="5648" width="18" style="2" customWidth="1"/>
    <col min="5649" max="5649" width="12.140625" style="2" customWidth="1"/>
    <col min="5650" max="5650" width="14.140625" style="2" customWidth="1"/>
    <col min="5651" max="5652" width="15.42578125" style="2" customWidth="1"/>
    <col min="5653" max="5653" width="13.7109375" style="2" customWidth="1"/>
    <col min="5654" max="5654" width="11.85546875" style="2" customWidth="1"/>
    <col min="5655" max="5655" width="17.28515625" style="2" customWidth="1"/>
    <col min="5656" max="5656" width="7.85546875" style="2" customWidth="1"/>
    <col min="5657" max="5658" width="7.5703125" style="2" customWidth="1"/>
    <col min="5659" max="5659" width="7.28515625" style="2" customWidth="1"/>
    <col min="5660" max="5660" width="21.42578125" style="2" customWidth="1"/>
    <col min="5661" max="5661" width="7.42578125" style="2" customWidth="1"/>
    <col min="5662" max="5662" width="7.85546875" style="2" customWidth="1"/>
    <col min="5663" max="5663" width="6.42578125" style="2" customWidth="1"/>
    <col min="5664" max="5664" width="7.140625" style="2" customWidth="1"/>
    <col min="5665" max="5665" width="14" style="2" customWidth="1"/>
    <col min="5666" max="5666" width="60.5703125" style="2" customWidth="1"/>
    <col min="5667" max="5667" width="41.28515625" style="2" customWidth="1"/>
    <col min="5668" max="5668" width="31" style="2" customWidth="1"/>
    <col min="5669" max="5888" width="11.42578125" style="2"/>
    <col min="5889" max="5889" width="24.85546875" style="2" customWidth="1"/>
    <col min="5890" max="5890" width="17" style="2" customWidth="1"/>
    <col min="5891" max="5891" width="12" style="2" customWidth="1"/>
    <col min="5892" max="5892" width="15.42578125" style="2" customWidth="1"/>
    <col min="5893" max="5893" width="5.42578125" style="2" customWidth="1"/>
    <col min="5894" max="5902" width="0" style="2" hidden="1" customWidth="1"/>
    <col min="5903" max="5903" width="16.28515625" style="2" customWidth="1"/>
    <col min="5904" max="5904" width="18" style="2" customWidth="1"/>
    <col min="5905" max="5905" width="12.140625" style="2" customWidth="1"/>
    <col min="5906" max="5906" width="14.140625" style="2" customWidth="1"/>
    <col min="5907" max="5908" width="15.42578125" style="2" customWidth="1"/>
    <col min="5909" max="5909" width="13.7109375" style="2" customWidth="1"/>
    <col min="5910" max="5910" width="11.85546875" style="2" customWidth="1"/>
    <col min="5911" max="5911" width="17.28515625" style="2" customWidth="1"/>
    <col min="5912" max="5912" width="7.85546875" style="2" customWidth="1"/>
    <col min="5913" max="5914" width="7.5703125" style="2" customWidth="1"/>
    <col min="5915" max="5915" width="7.28515625" style="2" customWidth="1"/>
    <col min="5916" max="5916" width="21.42578125" style="2" customWidth="1"/>
    <col min="5917" max="5917" width="7.42578125" style="2" customWidth="1"/>
    <col min="5918" max="5918" width="7.85546875" style="2" customWidth="1"/>
    <col min="5919" max="5919" width="6.42578125" style="2" customWidth="1"/>
    <col min="5920" max="5920" width="7.140625" style="2" customWidth="1"/>
    <col min="5921" max="5921" width="14" style="2" customWidth="1"/>
    <col min="5922" max="5922" width="60.5703125" style="2" customWidth="1"/>
    <col min="5923" max="5923" width="41.28515625" style="2" customWidth="1"/>
    <col min="5924" max="5924" width="31" style="2" customWidth="1"/>
    <col min="5925" max="6144" width="11.42578125" style="2"/>
    <col min="6145" max="6145" width="24.85546875" style="2" customWidth="1"/>
    <col min="6146" max="6146" width="17" style="2" customWidth="1"/>
    <col min="6147" max="6147" width="12" style="2" customWidth="1"/>
    <col min="6148" max="6148" width="15.42578125" style="2" customWidth="1"/>
    <col min="6149" max="6149" width="5.42578125" style="2" customWidth="1"/>
    <col min="6150" max="6158" width="0" style="2" hidden="1" customWidth="1"/>
    <col min="6159" max="6159" width="16.28515625" style="2" customWidth="1"/>
    <col min="6160" max="6160" width="18" style="2" customWidth="1"/>
    <col min="6161" max="6161" width="12.140625" style="2" customWidth="1"/>
    <col min="6162" max="6162" width="14.140625" style="2" customWidth="1"/>
    <col min="6163" max="6164" width="15.42578125" style="2" customWidth="1"/>
    <col min="6165" max="6165" width="13.7109375" style="2" customWidth="1"/>
    <col min="6166" max="6166" width="11.85546875" style="2" customWidth="1"/>
    <col min="6167" max="6167" width="17.28515625" style="2" customWidth="1"/>
    <col min="6168" max="6168" width="7.85546875" style="2" customWidth="1"/>
    <col min="6169" max="6170" width="7.5703125" style="2" customWidth="1"/>
    <col min="6171" max="6171" width="7.28515625" style="2" customWidth="1"/>
    <col min="6172" max="6172" width="21.42578125" style="2" customWidth="1"/>
    <col min="6173" max="6173" width="7.42578125" style="2" customWidth="1"/>
    <col min="6174" max="6174" width="7.85546875" style="2" customWidth="1"/>
    <col min="6175" max="6175" width="6.42578125" style="2" customWidth="1"/>
    <col min="6176" max="6176" width="7.140625" style="2" customWidth="1"/>
    <col min="6177" max="6177" width="14" style="2" customWidth="1"/>
    <col min="6178" max="6178" width="60.5703125" style="2" customWidth="1"/>
    <col min="6179" max="6179" width="41.28515625" style="2" customWidth="1"/>
    <col min="6180" max="6180" width="31" style="2" customWidth="1"/>
    <col min="6181" max="6400" width="11.42578125" style="2"/>
    <col min="6401" max="6401" width="24.85546875" style="2" customWidth="1"/>
    <col min="6402" max="6402" width="17" style="2" customWidth="1"/>
    <col min="6403" max="6403" width="12" style="2" customWidth="1"/>
    <col min="6404" max="6404" width="15.42578125" style="2" customWidth="1"/>
    <col min="6405" max="6405" width="5.42578125" style="2" customWidth="1"/>
    <col min="6406" max="6414" width="0" style="2" hidden="1" customWidth="1"/>
    <col min="6415" max="6415" width="16.28515625" style="2" customWidth="1"/>
    <col min="6416" max="6416" width="18" style="2" customWidth="1"/>
    <col min="6417" max="6417" width="12.140625" style="2" customWidth="1"/>
    <col min="6418" max="6418" width="14.140625" style="2" customWidth="1"/>
    <col min="6419" max="6420" width="15.42578125" style="2" customWidth="1"/>
    <col min="6421" max="6421" width="13.7109375" style="2" customWidth="1"/>
    <col min="6422" max="6422" width="11.85546875" style="2" customWidth="1"/>
    <col min="6423" max="6423" width="17.28515625" style="2" customWidth="1"/>
    <col min="6424" max="6424" width="7.85546875" style="2" customWidth="1"/>
    <col min="6425" max="6426" width="7.5703125" style="2" customWidth="1"/>
    <col min="6427" max="6427" width="7.28515625" style="2" customWidth="1"/>
    <col min="6428" max="6428" width="21.42578125" style="2" customWidth="1"/>
    <col min="6429" max="6429" width="7.42578125" style="2" customWidth="1"/>
    <col min="6430" max="6430" width="7.85546875" style="2" customWidth="1"/>
    <col min="6431" max="6431" width="6.42578125" style="2" customWidth="1"/>
    <col min="6432" max="6432" width="7.140625" style="2" customWidth="1"/>
    <col min="6433" max="6433" width="14" style="2" customWidth="1"/>
    <col min="6434" max="6434" width="60.5703125" style="2" customWidth="1"/>
    <col min="6435" max="6435" width="41.28515625" style="2" customWidth="1"/>
    <col min="6436" max="6436" width="31" style="2" customWidth="1"/>
    <col min="6437" max="6656" width="11.42578125" style="2"/>
    <col min="6657" max="6657" width="24.85546875" style="2" customWidth="1"/>
    <col min="6658" max="6658" width="17" style="2" customWidth="1"/>
    <col min="6659" max="6659" width="12" style="2" customWidth="1"/>
    <col min="6660" max="6660" width="15.42578125" style="2" customWidth="1"/>
    <col min="6661" max="6661" width="5.42578125" style="2" customWidth="1"/>
    <col min="6662" max="6670" width="0" style="2" hidden="1" customWidth="1"/>
    <col min="6671" max="6671" width="16.28515625" style="2" customWidth="1"/>
    <col min="6672" max="6672" width="18" style="2" customWidth="1"/>
    <col min="6673" max="6673" width="12.140625" style="2" customWidth="1"/>
    <col min="6674" max="6674" width="14.140625" style="2" customWidth="1"/>
    <col min="6675" max="6676" width="15.42578125" style="2" customWidth="1"/>
    <col min="6677" max="6677" width="13.7109375" style="2" customWidth="1"/>
    <col min="6678" max="6678" width="11.85546875" style="2" customWidth="1"/>
    <col min="6679" max="6679" width="17.28515625" style="2" customWidth="1"/>
    <col min="6680" max="6680" width="7.85546875" style="2" customWidth="1"/>
    <col min="6681" max="6682" width="7.5703125" style="2" customWidth="1"/>
    <col min="6683" max="6683" width="7.28515625" style="2" customWidth="1"/>
    <col min="6684" max="6684" width="21.42578125" style="2" customWidth="1"/>
    <col min="6685" max="6685" width="7.42578125" style="2" customWidth="1"/>
    <col min="6686" max="6686" width="7.85546875" style="2" customWidth="1"/>
    <col min="6687" max="6687" width="6.42578125" style="2" customWidth="1"/>
    <col min="6688" max="6688" width="7.140625" style="2" customWidth="1"/>
    <col min="6689" max="6689" width="14" style="2" customWidth="1"/>
    <col min="6690" max="6690" width="60.5703125" style="2" customWidth="1"/>
    <col min="6691" max="6691" width="41.28515625" style="2" customWidth="1"/>
    <col min="6692" max="6692" width="31" style="2" customWidth="1"/>
    <col min="6693" max="6912" width="11.42578125" style="2"/>
    <col min="6913" max="6913" width="24.85546875" style="2" customWidth="1"/>
    <col min="6914" max="6914" width="17" style="2" customWidth="1"/>
    <col min="6915" max="6915" width="12" style="2" customWidth="1"/>
    <col min="6916" max="6916" width="15.42578125" style="2" customWidth="1"/>
    <col min="6917" max="6917" width="5.42578125" style="2" customWidth="1"/>
    <col min="6918" max="6926" width="0" style="2" hidden="1" customWidth="1"/>
    <col min="6927" max="6927" width="16.28515625" style="2" customWidth="1"/>
    <col min="6928" max="6928" width="18" style="2" customWidth="1"/>
    <col min="6929" max="6929" width="12.140625" style="2" customWidth="1"/>
    <col min="6930" max="6930" width="14.140625" style="2" customWidth="1"/>
    <col min="6931" max="6932" width="15.42578125" style="2" customWidth="1"/>
    <col min="6933" max="6933" width="13.7109375" style="2" customWidth="1"/>
    <col min="6934" max="6934" width="11.85546875" style="2" customWidth="1"/>
    <col min="6935" max="6935" width="17.28515625" style="2" customWidth="1"/>
    <col min="6936" max="6936" width="7.85546875" style="2" customWidth="1"/>
    <col min="6937" max="6938" width="7.5703125" style="2" customWidth="1"/>
    <col min="6939" max="6939" width="7.28515625" style="2" customWidth="1"/>
    <col min="6940" max="6940" width="21.42578125" style="2" customWidth="1"/>
    <col min="6941" max="6941" width="7.42578125" style="2" customWidth="1"/>
    <col min="6942" max="6942" width="7.85546875" style="2" customWidth="1"/>
    <col min="6943" max="6943" width="6.42578125" style="2" customWidth="1"/>
    <col min="6944" max="6944" width="7.140625" style="2" customWidth="1"/>
    <col min="6945" max="6945" width="14" style="2" customWidth="1"/>
    <col min="6946" max="6946" width="60.5703125" style="2" customWidth="1"/>
    <col min="6947" max="6947" width="41.28515625" style="2" customWidth="1"/>
    <col min="6948" max="6948" width="31" style="2" customWidth="1"/>
    <col min="6949" max="7168" width="11.42578125" style="2"/>
    <col min="7169" max="7169" width="24.85546875" style="2" customWidth="1"/>
    <col min="7170" max="7170" width="17" style="2" customWidth="1"/>
    <col min="7171" max="7171" width="12" style="2" customWidth="1"/>
    <col min="7172" max="7172" width="15.42578125" style="2" customWidth="1"/>
    <col min="7173" max="7173" width="5.42578125" style="2" customWidth="1"/>
    <col min="7174" max="7182" width="0" style="2" hidden="1" customWidth="1"/>
    <col min="7183" max="7183" width="16.28515625" style="2" customWidth="1"/>
    <col min="7184" max="7184" width="18" style="2" customWidth="1"/>
    <col min="7185" max="7185" width="12.140625" style="2" customWidth="1"/>
    <col min="7186" max="7186" width="14.140625" style="2" customWidth="1"/>
    <col min="7187" max="7188" width="15.42578125" style="2" customWidth="1"/>
    <col min="7189" max="7189" width="13.7109375" style="2" customWidth="1"/>
    <col min="7190" max="7190" width="11.85546875" style="2" customWidth="1"/>
    <col min="7191" max="7191" width="17.28515625" style="2" customWidth="1"/>
    <col min="7192" max="7192" width="7.85546875" style="2" customWidth="1"/>
    <col min="7193" max="7194" width="7.5703125" style="2" customWidth="1"/>
    <col min="7195" max="7195" width="7.28515625" style="2" customWidth="1"/>
    <col min="7196" max="7196" width="21.42578125" style="2" customWidth="1"/>
    <col min="7197" max="7197" width="7.42578125" style="2" customWidth="1"/>
    <col min="7198" max="7198" width="7.85546875" style="2" customWidth="1"/>
    <col min="7199" max="7199" width="6.42578125" style="2" customWidth="1"/>
    <col min="7200" max="7200" width="7.140625" style="2" customWidth="1"/>
    <col min="7201" max="7201" width="14" style="2" customWidth="1"/>
    <col min="7202" max="7202" width="60.5703125" style="2" customWidth="1"/>
    <col min="7203" max="7203" width="41.28515625" style="2" customWidth="1"/>
    <col min="7204" max="7204" width="31" style="2" customWidth="1"/>
    <col min="7205" max="7424" width="11.42578125" style="2"/>
    <col min="7425" max="7425" width="24.85546875" style="2" customWidth="1"/>
    <col min="7426" max="7426" width="17" style="2" customWidth="1"/>
    <col min="7427" max="7427" width="12" style="2" customWidth="1"/>
    <col min="7428" max="7428" width="15.42578125" style="2" customWidth="1"/>
    <col min="7429" max="7429" width="5.42578125" style="2" customWidth="1"/>
    <col min="7430" max="7438" width="0" style="2" hidden="1" customWidth="1"/>
    <col min="7439" max="7439" width="16.28515625" style="2" customWidth="1"/>
    <col min="7440" max="7440" width="18" style="2" customWidth="1"/>
    <col min="7441" max="7441" width="12.140625" style="2" customWidth="1"/>
    <col min="7442" max="7442" width="14.140625" style="2" customWidth="1"/>
    <col min="7443" max="7444" width="15.42578125" style="2" customWidth="1"/>
    <col min="7445" max="7445" width="13.7109375" style="2" customWidth="1"/>
    <col min="7446" max="7446" width="11.85546875" style="2" customWidth="1"/>
    <col min="7447" max="7447" width="17.28515625" style="2" customWidth="1"/>
    <col min="7448" max="7448" width="7.85546875" style="2" customWidth="1"/>
    <col min="7449" max="7450" width="7.5703125" style="2" customWidth="1"/>
    <col min="7451" max="7451" width="7.28515625" style="2" customWidth="1"/>
    <col min="7452" max="7452" width="21.42578125" style="2" customWidth="1"/>
    <col min="7453" max="7453" width="7.42578125" style="2" customWidth="1"/>
    <col min="7454" max="7454" width="7.85546875" style="2" customWidth="1"/>
    <col min="7455" max="7455" width="6.42578125" style="2" customWidth="1"/>
    <col min="7456" max="7456" width="7.140625" style="2" customWidth="1"/>
    <col min="7457" max="7457" width="14" style="2" customWidth="1"/>
    <col min="7458" max="7458" width="60.5703125" style="2" customWidth="1"/>
    <col min="7459" max="7459" width="41.28515625" style="2" customWidth="1"/>
    <col min="7460" max="7460" width="31" style="2" customWidth="1"/>
    <col min="7461" max="7680" width="11.42578125" style="2"/>
    <col min="7681" max="7681" width="24.85546875" style="2" customWidth="1"/>
    <col min="7682" max="7682" width="17" style="2" customWidth="1"/>
    <col min="7683" max="7683" width="12" style="2" customWidth="1"/>
    <col min="7684" max="7684" width="15.42578125" style="2" customWidth="1"/>
    <col min="7685" max="7685" width="5.42578125" style="2" customWidth="1"/>
    <col min="7686" max="7694" width="0" style="2" hidden="1" customWidth="1"/>
    <col min="7695" max="7695" width="16.28515625" style="2" customWidth="1"/>
    <col min="7696" max="7696" width="18" style="2" customWidth="1"/>
    <col min="7697" max="7697" width="12.140625" style="2" customWidth="1"/>
    <col min="7698" max="7698" width="14.140625" style="2" customWidth="1"/>
    <col min="7699" max="7700" width="15.42578125" style="2" customWidth="1"/>
    <col min="7701" max="7701" width="13.7109375" style="2" customWidth="1"/>
    <col min="7702" max="7702" width="11.85546875" style="2" customWidth="1"/>
    <col min="7703" max="7703" width="17.28515625" style="2" customWidth="1"/>
    <col min="7704" max="7704" width="7.85546875" style="2" customWidth="1"/>
    <col min="7705" max="7706" width="7.5703125" style="2" customWidth="1"/>
    <col min="7707" max="7707" width="7.28515625" style="2" customWidth="1"/>
    <col min="7708" max="7708" width="21.42578125" style="2" customWidth="1"/>
    <col min="7709" max="7709" width="7.42578125" style="2" customWidth="1"/>
    <col min="7710" max="7710" width="7.85546875" style="2" customWidth="1"/>
    <col min="7711" max="7711" width="6.42578125" style="2" customWidth="1"/>
    <col min="7712" max="7712" width="7.140625" style="2" customWidth="1"/>
    <col min="7713" max="7713" width="14" style="2" customWidth="1"/>
    <col min="7714" max="7714" width="60.5703125" style="2" customWidth="1"/>
    <col min="7715" max="7715" width="41.28515625" style="2" customWidth="1"/>
    <col min="7716" max="7716" width="31" style="2" customWidth="1"/>
    <col min="7717" max="7936" width="11.42578125" style="2"/>
    <col min="7937" max="7937" width="24.85546875" style="2" customWidth="1"/>
    <col min="7938" max="7938" width="17" style="2" customWidth="1"/>
    <col min="7939" max="7939" width="12" style="2" customWidth="1"/>
    <col min="7940" max="7940" width="15.42578125" style="2" customWidth="1"/>
    <col min="7941" max="7941" width="5.42578125" style="2" customWidth="1"/>
    <col min="7942" max="7950" width="0" style="2" hidden="1" customWidth="1"/>
    <col min="7951" max="7951" width="16.28515625" style="2" customWidth="1"/>
    <col min="7952" max="7952" width="18" style="2" customWidth="1"/>
    <col min="7953" max="7953" width="12.140625" style="2" customWidth="1"/>
    <col min="7954" max="7954" width="14.140625" style="2" customWidth="1"/>
    <col min="7955" max="7956" width="15.42578125" style="2" customWidth="1"/>
    <col min="7957" max="7957" width="13.7109375" style="2" customWidth="1"/>
    <col min="7958" max="7958" width="11.85546875" style="2" customWidth="1"/>
    <col min="7959" max="7959" width="17.28515625" style="2" customWidth="1"/>
    <col min="7960" max="7960" width="7.85546875" style="2" customWidth="1"/>
    <col min="7961" max="7962" width="7.5703125" style="2" customWidth="1"/>
    <col min="7963" max="7963" width="7.28515625" style="2" customWidth="1"/>
    <col min="7964" max="7964" width="21.42578125" style="2" customWidth="1"/>
    <col min="7965" max="7965" width="7.42578125" style="2" customWidth="1"/>
    <col min="7966" max="7966" width="7.85546875" style="2" customWidth="1"/>
    <col min="7967" max="7967" width="6.42578125" style="2" customWidth="1"/>
    <col min="7968" max="7968" width="7.140625" style="2" customWidth="1"/>
    <col min="7969" max="7969" width="14" style="2" customWidth="1"/>
    <col min="7970" max="7970" width="60.5703125" style="2" customWidth="1"/>
    <col min="7971" max="7971" width="41.28515625" style="2" customWidth="1"/>
    <col min="7972" max="7972" width="31" style="2" customWidth="1"/>
    <col min="7973" max="8192" width="11.42578125" style="2"/>
    <col min="8193" max="8193" width="24.85546875" style="2" customWidth="1"/>
    <col min="8194" max="8194" width="17" style="2" customWidth="1"/>
    <col min="8195" max="8195" width="12" style="2" customWidth="1"/>
    <col min="8196" max="8196" width="15.42578125" style="2" customWidth="1"/>
    <col min="8197" max="8197" width="5.42578125" style="2" customWidth="1"/>
    <col min="8198" max="8206" width="0" style="2" hidden="1" customWidth="1"/>
    <col min="8207" max="8207" width="16.28515625" style="2" customWidth="1"/>
    <col min="8208" max="8208" width="18" style="2" customWidth="1"/>
    <col min="8209" max="8209" width="12.140625" style="2" customWidth="1"/>
    <col min="8210" max="8210" width="14.140625" style="2" customWidth="1"/>
    <col min="8211" max="8212" width="15.42578125" style="2" customWidth="1"/>
    <col min="8213" max="8213" width="13.7109375" style="2" customWidth="1"/>
    <col min="8214" max="8214" width="11.85546875" style="2" customWidth="1"/>
    <col min="8215" max="8215" width="17.28515625" style="2" customWidth="1"/>
    <col min="8216" max="8216" width="7.85546875" style="2" customWidth="1"/>
    <col min="8217" max="8218" width="7.5703125" style="2" customWidth="1"/>
    <col min="8219" max="8219" width="7.28515625" style="2" customWidth="1"/>
    <col min="8220" max="8220" width="21.42578125" style="2" customWidth="1"/>
    <col min="8221" max="8221" width="7.42578125" style="2" customWidth="1"/>
    <col min="8222" max="8222" width="7.85546875" style="2" customWidth="1"/>
    <col min="8223" max="8223" width="6.42578125" style="2" customWidth="1"/>
    <col min="8224" max="8224" width="7.140625" style="2" customWidth="1"/>
    <col min="8225" max="8225" width="14" style="2" customWidth="1"/>
    <col min="8226" max="8226" width="60.5703125" style="2" customWidth="1"/>
    <col min="8227" max="8227" width="41.28515625" style="2" customWidth="1"/>
    <col min="8228" max="8228" width="31" style="2" customWidth="1"/>
    <col min="8229" max="8448" width="11.42578125" style="2"/>
    <col min="8449" max="8449" width="24.85546875" style="2" customWidth="1"/>
    <col min="8450" max="8450" width="17" style="2" customWidth="1"/>
    <col min="8451" max="8451" width="12" style="2" customWidth="1"/>
    <col min="8452" max="8452" width="15.42578125" style="2" customWidth="1"/>
    <col min="8453" max="8453" width="5.42578125" style="2" customWidth="1"/>
    <col min="8454" max="8462" width="0" style="2" hidden="1" customWidth="1"/>
    <col min="8463" max="8463" width="16.28515625" style="2" customWidth="1"/>
    <col min="8464" max="8464" width="18" style="2" customWidth="1"/>
    <col min="8465" max="8465" width="12.140625" style="2" customWidth="1"/>
    <col min="8466" max="8466" width="14.140625" style="2" customWidth="1"/>
    <col min="8467" max="8468" width="15.42578125" style="2" customWidth="1"/>
    <col min="8469" max="8469" width="13.7109375" style="2" customWidth="1"/>
    <col min="8470" max="8470" width="11.85546875" style="2" customWidth="1"/>
    <col min="8471" max="8471" width="17.28515625" style="2" customWidth="1"/>
    <col min="8472" max="8472" width="7.85546875" style="2" customWidth="1"/>
    <col min="8473" max="8474" width="7.5703125" style="2" customWidth="1"/>
    <col min="8475" max="8475" width="7.28515625" style="2" customWidth="1"/>
    <col min="8476" max="8476" width="21.42578125" style="2" customWidth="1"/>
    <col min="8477" max="8477" width="7.42578125" style="2" customWidth="1"/>
    <col min="8478" max="8478" width="7.85546875" style="2" customWidth="1"/>
    <col min="8479" max="8479" width="6.42578125" style="2" customWidth="1"/>
    <col min="8480" max="8480" width="7.140625" style="2" customWidth="1"/>
    <col min="8481" max="8481" width="14" style="2" customWidth="1"/>
    <col min="8482" max="8482" width="60.5703125" style="2" customWidth="1"/>
    <col min="8483" max="8483" width="41.28515625" style="2" customWidth="1"/>
    <col min="8484" max="8484" width="31" style="2" customWidth="1"/>
    <col min="8485" max="8704" width="11.42578125" style="2"/>
    <col min="8705" max="8705" width="24.85546875" style="2" customWidth="1"/>
    <col min="8706" max="8706" width="17" style="2" customWidth="1"/>
    <col min="8707" max="8707" width="12" style="2" customWidth="1"/>
    <col min="8708" max="8708" width="15.42578125" style="2" customWidth="1"/>
    <col min="8709" max="8709" width="5.42578125" style="2" customWidth="1"/>
    <col min="8710" max="8718" width="0" style="2" hidden="1" customWidth="1"/>
    <col min="8719" max="8719" width="16.28515625" style="2" customWidth="1"/>
    <col min="8720" max="8720" width="18" style="2" customWidth="1"/>
    <col min="8721" max="8721" width="12.140625" style="2" customWidth="1"/>
    <col min="8722" max="8722" width="14.140625" style="2" customWidth="1"/>
    <col min="8723" max="8724" width="15.42578125" style="2" customWidth="1"/>
    <col min="8725" max="8725" width="13.7109375" style="2" customWidth="1"/>
    <col min="8726" max="8726" width="11.85546875" style="2" customWidth="1"/>
    <col min="8727" max="8727" width="17.28515625" style="2" customWidth="1"/>
    <col min="8728" max="8728" width="7.85546875" style="2" customWidth="1"/>
    <col min="8729" max="8730" width="7.5703125" style="2" customWidth="1"/>
    <col min="8731" max="8731" width="7.28515625" style="2" customWidth="1"/>
    <col min="8732" max="8732" width="21.42578125" style="2" customWidth="1"/>
    <col min="8733" max="8733" width="7.42578125" style="2" customWidth="1"/>
    <col min="8734" max="8734" width="7.85546875" style="2" customWidth="1"/>
    <col min="8735" max="8735" width="6.42578125" style="2" customWidth="1"/>
    <col min="8736" max="8736" width="7.140625" style="2" customWidth="1"/>
    <col min="8737" max="8737" width="14" style="2" customWidth="1"/>
    <col min="8738" max="8738" width="60.5703125" style="2" customWidth="1"/>
    <col min="8739" max="8739" width="41.28515625" style="2" customWidth="1"/>
    <col min="8740" max="8740" width="31" style="2" customWidth="1"/>
    <col min="8741" max="8960" width="11.42578125" style="2"/>
    <col min="8961" max="8961" width="24.85546875" style="2" customWidth="1"/>
    <col min="8962" max="8962" width="17" style="2" customWidth="1"/>
    <col min="8963" max="8963" width="12" style="2" customWidth="1"/>
    <col min="8964" max="8964" width="15.42578125" style="2" customWidth="1"/>
    <col min="8965" max="8965" width="5.42578125" style="2" customWidth="1"/>
    <col min="8966" max="8974" width="0" style="2" hidden="1" customWidth="1"/>
    <col min="8975" max="8975" width="16.28515625" style="2" customWidth="1"/>
    <col min="8976" max="8976" width="18" style="2" customWidth="1"/>
    <col min="8977" max="8977" width="12.140625" style="2" customWidth="1"/>
    <col min="8978" max="8978" width="14.140625" style="2" customWidth="1"/>
    <col min="8979" max="8980" width="15.42578125" style="2" customWidth="1"/>
    <col min="8981" max="8981" width="13.7109375" style="2" customWidth="1"/>
    <col min="8982" max="8982" width="11.85546875" style="2" customWidth="1"/>
    <col min="8983" max="8983" width="17.28515625" style="2" customWidth="1"/>
    <col min="8984" max="8984" width="7.85546875" style="2" customWidth="1"/>
    <col min="8985" max="8986" width="7.5703125" style="2" customWidth="1"/>
    <col min="8987" max="8987" width="7.28515625" style="2" customWidth="1"/>
    <col min="8988" max="8988" width="21.42578125" style="2" customWidth="1"/>
    <col min="8989" max="8989" width="7.42578125" style="2" customWidth="1"/>
    <col min="8990" max="8990" width="7.85546875" style="2" customWidth="1"/>
    <col min="8991" max="8991" width="6.42578125" style="2" customWidth="1"/>
    <col min="8992" max="8992" width="7.140625" style="2" customWidth="1"/>
    <col min="8993" max="8993" width="14" style="2" customWidth="1"/>
    <col min="8994" max="8994" width="60.5703125" style="2" customWidth="1"/>
    <col min="8995" max="8995" width="41.28515625" style="2" customWidth="1"/>
    <col min="8996" max="8996" width="31" style="2" customWidth="1"/>
    <col min="8997" max="9216" width="11.42578125" style="2"/>
    <col min="9217" max="9217" width="24.85546875" style="2" customWidth="1"/>
    <col min="9218" max="9218" width="17" style="2" customWidth="1"/>
    <col min="9219" max="9219" width="12" style="2" customWidth="1"/>
    <col min="9220" max="9220" width="15.42578125" style="2" customWidth="1"/>
    <col min="9221" max="9221" width="5.42578125" style="2" customWidth="1"/>
    <col min="9222" max="9230" width="0" style="2" hidden="1" customWidth="1"/>
    <col min="9231" max="9231" width="16.28515625" style="2" customWidth="1"/>
    <col min="9232" max="9232" width="18" style="2" customWidth="1"/>
    <col min="9233" max="9233" width="12.140625" style="2" customWidth="1"/>
    <col min="9234" max="9234" width="14.140625" style="2" customWidth="1"/>
    <col min="9235" max="9236" width="15.42578125" style="2" customWidth="1"/>
    <col min="9237" max="9237" width="13.7109375" style="2" customWidth="1"/>
    <col min="9238" max="9238" width="11.85546875" style="2" customWidth="1"/>
    <col min="9239" max="9239" width="17.28515625" style="2" customWidth="1"/>
    <col min="9240" max="9240" width="7.85546875" style="2" customWidth="1"/>
    <col min="9241" max="9242" width="7.5703125" style="2" customWidth="1"/>
    <col min="9243" max="9243" width="7.28515625" style="2" customWidth="1"/>
    <col min="9244" max="9244" width="21.42578125" style="2" customWidth="1"/>
    <col min="9245" max="9245" width="7.42578125" style="2" customWidth="1"/>
    <col min="9246" max="9246" width="7.85546875" style="2" customWidth="1"/>
    <col min="9247" max="9247" width="6.42578125" style="2" customWidth="1"/>
    <col min="9248" max="9248" width="7.140625" style="2" customWidth="1"/>
    <col min="9249" max="9249" width="14" style="2" customWidth="1"/>
    <col min="9250" max="9250" width="60.5703125" style="2" customWidth="1"/>
    <col min="9251" max="9251" width="41.28515625" style="2" customWidth="1"/>
    <col min="9252" max="9252" width="31" style="2" customWidth="1"/>
    <col min="9253" max="9472" width="11.42578125" style="2"/>
    <col min="9473" max="9473" width="24.85546875" style="2" customWidth="1"/>
    <col min="9474" max="9474" width="17" style="2" customWidth="1"/>
    <col min="9475" max="9475" width="12" style="2" customWidth="1"/>
    <col min="9476" max="9476" width="15.42578125" style="2" customWidth="1"/>
    <col min="9477" max="9477" width="5.42578125" style="2" customWidth="1"/>
    <col min="9478" max="9486" width="0" style="2" hidden="1" customWidth="1"/>
    <col min="9487" max="9487" width="16.28515625" style="2" customWidth="1"/>
    <col min="9488" max="9488" width="18" style="2" customWidth="1"/>
    <col min="9489" max="9489" width="12.140625" style="2" customWidth="1"/>
    <col min="9490" max="9490" width="14.140625" style="2" customWidth="1"/>
    <col min="9491" max="9492" width="15.42578125" style="2" customWidth="1"/>
    <col min="9493" max="9493" width="13.7109375" style="2" customWidth="1"/>
    <col min="9494" max="9494" width="11.85546875" style="2" customWidth="1"/>
    <col min="9495" max="9495" width="17.28515625" style="2" customWidth="1"/>
    <col min="9496" max="9496" width="7.85546875" style="2" customWidth="1"/>
    <col min="9497" max="9498" width="7.5703125" style="2" customWidth="1"/>
    <col min="9499" max="9499" width="7.28515625" style="2" customWidth="1"/>
    <col min="9500" max="9500" width="21.42578125" style="2" customWidth="1"/>
    <col min="9501" max="9501" width="7.42578125" style="2" customWidth="1"/>
    <col min="9502" max="9502" width="7.85546875" style="2" customWidth="1"/>
    <col min="9503" max="9503" width="6.42578125" style="2" customWidth="1"/>
    <col min="9504" max="9504" width="7.140625" style="2" customWidth="1"/>
    <col min="9505" max="9505" width="14" style="2" customWidth="1"/>
    <col min="9506" max="9506" width="60.5703125" style="2" customWidth="1"/>
    <col min="9507" max="9507" width="41.28515625" style="2" customWidth="1"/>
    <col min="9508" max="9508" width="31" style="2" customWidth="1"/>
    <col min="9509" max="9728" width="11.42578125" style="2"/>
    <col min="9729" max="9729" width="24.85546875" style="2" customWidth="1"/>
    <col min="9730" max="9730" width="17" style="2" customWidth="1"/>
    <col min="9731" max="9731" width="12" style="2" customWidth="1"/>
    <col min="9732" max="9732" width="15.42578125" style="2" customWidth="1"/>
    <col min="9733" max="9733" width="5.42578125" style="2" customWidth="1"/>
    <col min="9734" max="9742" width="0" style="2" hidden="1" customWidth="1"/>
    <col min="9743" max="9743" width="16.28515625" style="2" customWidth="1"/>
    <col min="9744" max="9744" width="18" style="2" customWidth="1"/>
    <col min="9745" max="9745" width="12.140625" style="2" customWidth="1"/>
    <col min="9746" max="9746" width="14.140625" style="2" customWidth="1"/>
    <col min="9747" max="9748" width="15.42578125" style="2" customWidth="1"/>
    <col min="9749" max="9749" width="13.7109375" style="2" customWidth="1"/>
    <col min="9750" max="9750" width="11.85546875" style="2" customWidth="1"/>
    <col min="9751" max="9751" width="17.28515625" style="2" customWidth="1"/>
    <col min="9752" max="9752" width="7.85546875" style="2" customWidth="1"/>
    <col min="9753" max="9754" width="7.5703125" style="2" customWidth="1"/>
    <col min="9755" max="9755" width="7.28515625" style="2" customWidth="1"/>
    <col min="9756" max="9756" width="21.42578125" style="2" customWidth="1"/>
    <col min="9757" max="9757" width="7.42578125" style="2" customWidth="1"/>
    <col min="9758" max="9758" width="7.85546875" style="2" customWidth="1"/>
    <col min="9759" max="9759" width="6.42578125" style="2" customWidth="1"/>
    <col min="9760" max="9760" width="7.140625" style="2" customWidth="1"/>
    <col min="9761" max="9761" width="14" style="2" customWidth="1"/>
    <col min="9762" max="9762" width="60.5703125" style="2" customWidth="1"/>
    <col min="9763" max="9763" width="41.28515625" style="2" customWidth="1"/>
    <col min="9764" max="9764" width="31" style="2" customWidth="1"/>
    <col min="9765" max="9984" width="11.42578125" style="2"/>
    <col min="9985" max="9985" width="24.85546875" style="2" customWidth="1"/>
    <col min="9986" max="9986" width="17" style="2" customWidth="1"/>
    <col min="9987" max="9987" width="12" style="2" customWidth="1"/>
    <col min="9988" max="9988" width="15.42578125" style="2" customWidth="1"/>
    <col min="9989" max="9989" width="5.42578125" style="2" customWidth="1"/>
    <col min="9990" max="9998" width="0" style="2" hidden="1" customWidth="1"/>
    <col min="9999" max="9999" width="16.28515625" style="2" customWidth="1"/>
    <col min="10000" max="10000" width="18" style="2" customWidth="1"/>
    <col min="10001" max="10001" width="12.140625" style="2" customWidth="1"/>
    <col min="10002" max="10002" width="14.140625" style="2" customWidth="1"/>
    <col min="10003" max="10004" width="15.42578125" style="2" customWidth="1"/>
    <col min="10005" max="10005" width="13.7109375" style="2" customWidth="1"/>
    <col min="10006" max="10006" width="11.85546875" style="2" customWidth="1"/>
    <col min="10007" max="10007" width="17.28515625" style="2" customWidth="1"/>
    <col min="10008" max="10008" width="7.85546875" style="2" customWidth="1"/>
    <col min="10009" max="10010" width="7.5703125" style="2" customWidth="1"/>
    <col min="10011" max="10011" width="7.28515625" style="2" customWidth="1"/>
    <col min="10012" max="10012" width="21.42578125" style="2" customWidth="1"/>
    <col min="10013" max="10013" width="7.42578125" style="2" customWidth="1"/>
    <col min="10014" max="10014" width="7.85546875" style="2" customWidth="1"/>
    <col min="10015" max="10015" width="6.42578125" style="2" customWidth="1"/>
    <col min="10016" max="10016" width="7.140625" style="2" customWidth="1"/>
    <col min="10017" max="10017" width="14" style="2" customWidth="1"/>
    <col min="10018" max="10018" width="60.5703125" style="2" customWidth="1"/>
    <col min="10019" max="10019" width="41.28515625" style="2" customWidth="1"/>
    <col min="10020" max="10020" width="31" style="2" customWidth="1"/>
    <col min="10021" max="10240" width="11.42578125" style="2"/>
    <col min="10241" max="10241" width="24.85546875" style="2" customWidth="1"/>
    <col min="10242" max="10242" width="17" style="2" customWidth="1"/>
    <col min="10243" max="10243" width="12" style="2" customWidth="1"/>
    <col min="10244" max="10244" width="15.42578125" style="2" customWidth="1"/>
    <col min="10245" max="10245" width="5.42578125" style="2" customWidth="1"/>
    <col min="10246" max="10254" width="0" style="2" hidden="1" customWidth="1"/>
    <col min="10255" max="10255" width="16.28515625" style="2" customWidth="1"/>
    <col min="10256" max="10256" width="18" style="2" customWidth="1"/>
    <col min="10257" max="10257" width="12.140625" style="2" customWidth="1"/>
    <col min="10258" max="10258" width="14.140625" style="2" customWidth="1"/>
    <col min="10259" max="10260" width="15.42578125" style="2" customWidth="1"/>
    <col min="10261" max="10261" width="13.7109375" style="2" customWidth="1"/>
    <col min="10262" max="10262" width="11.85546875" style="2" customWidth="1"/>
    <col min="10263" max="10263" width="17.28515625" style="2" customWidth="1"/>
    <col min="10264" max="10264" width="7.85546875" style="2" customWidth="1"/>
    <col min="10265" max="10266" width="7.5703125" style="2" customWidth="1"/>
    <col min="10267" max="10267" width="7.28515625" style="2" customWidth="1"/>
    <col min="10268" max="10268" width="21.42578125" style="2" customWidth="1"/>
    <col min="10269" max="10269" width="7.42578125" style="2" customWidth="1"/>
    <col min="10270" max="10270" width="7.85546875" style="2" customWidth="1"/>
    <col min="10271" max="10271" width="6.42578125" style="2" customWidth="1"/>
    <col min="10272" max="10272" width="7.140625" style="2" customWidth="1"/>
    <col min="10273" max="10273" width="14" style="2" customWidth="1"/>
    <col min="10274" max="10274" width="60.5703125" style="2" customWidth="1"/>
    <col min="10275" max="10275" width="41.28515625" style="2" customWidth="1"/>
    <col min="10276" max="10276" width="31" style="2" customWidth="1"/>
    <col min="10277" max="10496" width="11.42578125" style="2"/>
    <col min="10497" max="10497" width="24.85546875" style="2" customWidth="1"/>
    <col min="10498" max="10498" width="17" style="2" customWidth="1"/>
    <col min="10499" max="10499" width="12" style="2" customWidth="1"/>
    <col min="10500" max="10500" width="15.42578125" style="2" customWidth="1"/>
    <col min="10501" max="10501" width="5.42578125" style="2" customWidth="1"/>
    <col min="10502" max="10510" width="0" style="2" hidden="1" customWidth="1"/>
    <col min="10511" max="10511" width="16.28515625" style="2" customWidth="1"/>
    <col min="10512" max="10512" width="18" style="2" customWidth="1"/>
    <col min="10513" max="10513" width="12.140625" style="2" customWidth="1"/>
    <col min="10514" max="10514" width="14.140625" style="2" customWidth="1"/>
    <col min="10515" max="10516" width="15.42578125" style="2" customWidth="1"/>
    <col min="10517" max="10517" width="13.7109375" style="2" customWidth="1"/>
    <col min="10518" max="10518" width="11.85546875" style="2" customWidth="1"/>
    <col min="10519" max="10519" width="17.28515625" style="2" customWidth="1"/>
    <col min="10520" max="10520" width="7.85546875" style="2" customWidth="1"/>
    <col min="10521" max="10522" width="7.5703125" style="2" customWidth="1"/>
    <col min="10523" max="10523" width="7.28515625" style="2" customWidth="1"/>
    <col min="10524" max="10524" width="21.42578125" style="2" customWidth="1"/>
    <col min="10525" max="10525" width="7.42578125" style="2" customWidth="1"/>
    <col min="10526" max="10526" width="7.85546875" style="2" customWidth="1"/>
    <col min="10527" max="10527" width="6.42578125" style="2" customWidth="1"/>
    <col min="10528" max="10528" width="7.140625" style="2" customWidth="1"/>
    <col min="10529" max="10529" width="14" style="2" customWidth="1"/>
    <col min="10530" max="10530" width="60.5703125" style="2" customWidth="1"/>
    <col min="10531" max="10531" width="41.28515625" style="2" customWidth="1"/>
    <col min="10532" max="10532" width="31" style="2" customWidth="1"/>
    <col min="10533" max="10752" width="11.42578125" style="2"/>
    <col min="10753" max="10753" width="24.85546875" style="2" customWidth="1"/>
    <col min="10754" max="10754" width="17" style="2" customWidth="1"/>
    <col min="10755" max="10755" width="12" style="2" customWidth="1"/>
    <col min="10756" max="10756" width="15.42578125" style="2" customWidth="1"/>
    <col min="10757" max="10757" width="5.42578125" style="2" customWidth="1"/>
    <col min="10758" max="10766" width="0" style="2" hidden="1" customWidth="1"/>
    <col min="10767" max="10767" width="16.28515625" style="2" customWidth="1"/>
    <col min="10768" max="10768" width="18" style="2" customWidth="1"/>
    <col min="10769" max="10769" width="12.140625" style="2" customWidth="1"/>
    <col min="10770" max="10770" width="14.140625" style="2" customWidth="1"/>
    <col min="10771" max="10772" width="15.42578125" style="2" customWidth="1"/>
    <col min="10773" max="10773" width="13.7109375" style="2" customWidth="1"/>
    <col min="10774" max="10774" width="11.85546875" style="2" customWidth="1"/>
    <col min="10775" max="10775" width="17.28515625" style="2" customWidth="1"/>
    <col min="10776" max="10776" width="7.85546875" style="2" customWidth="1"/>
    <col min="10777" max="10778" width="7.5703125" style="2" customWidth="1"/>
    <col min="10779" max="10779" width="7.28515625" style="2" customWidth="1"/>
    <col min="10780" max="10780" width="21.42578125" style="2" customWidth="1"/>
    <col min="10781" max="10781" width="7.42578125" style="2" customWidth="1"/>
    <col min="10782" max="10782" width="7.85546875" style="2" customWidth="1"/>
    <col min="10783" max="10783" width="6.42578125" style="2" customWidth="1"/>
    <col min="10784" max="10784" width="7.140625" style="2" customWidth="1"/>
    <col min="10785" max="10785" width="14" style="2" customWidth="1"/>
    <col min="10786" max="10786" width="60.5703125" style="2" customWidth="1"/>
    <col min="10787" max="10787" width="41.28515625" style="2" customWidth="1"/>
    <col min="10788" max="10788" width="31" style="2" customWidth="1"/>
    <col min="10789" max="11008" width="11.42578125" style="2"/>
    <col min="11009" max="11009" width="24.85546875" style="2" customWidth="1"/>
    <col min="11010" max="11010" width="17" style="2" customWidth="1"/>
    <col min="11011" max="11011" width="12" style="2" customWidth="1"/>
    <col min="11012" max="11012" width="15.42578125" style="2" customWidth="1"/>
    <col min="11013" max="11013" width="5.42578125" style="2" customWidth="1"/>
    <col min="11014" max="11022" width="0" style="2" hidden="1" customWidth="1"/>
    <col min="11023" max="11023" width="16.28515625" style="2" customWidth="1"/>
    <col min="11024" max="11024" width="18" style="2" customWidth="1"/>
    <col min="11025" max="11025" width="12.140625" style="2" customWidth="1"/>
    <col min="11026" max="11026" width="14.140625" style="2" customWidth="1"/>
    <col min="11027" max="11028" width="15.42578125" style="2" customWidth="1"/>
    <col min="11029" max="11029" width="13.7109375" style="2" customWidth="1"/>
    <col min="11030" max="11030" width="11.85546875" style="2" customWidth="1"/>
    <col min="11031" max="11031" width="17.28515625" style="2" customWidth="1"/>
    <col min="11032" max="11032" width="7.85546875" style="2" customWidth="1"/>
    <col min="11033" max="11034" width="7.5703125" style="2" customWidth="1"/>
    <col min="11035" max="11035" width="7.28515625" style="2" customWidth="1"/>
    <col min="11036" max="11036" width="21.42578125" style="2" customWidth="1"/>
    <col min="11037" max="11037" width="7.42578125" style="2" customWidth="1"/>
    <col min="11038" max="11038" width="7.85546875" style="2" customWidth="1"/>
    <col min="11039" max="11039" width="6.42578125" style="2" customWidth="1"/>
    <col min="11040" max="11040" width="7.140625" style="2" customWidth="1"/>
    <col min="11041" max="11041" width="14" style="2" customWidth="1"/>
    <col min="11042" max="11042" width="60.5703125" style="2" customWidth="1"/>
    <col min="11043" max="11043" width="41.28515625" style="2" customWidth="1"/>
    <col min="11044" max="11044" width="31" style="2" customWidth="1"/>
    <col min="11045" max="11264" width="11.42578125" style="2"/>
    <col min="11265" max="11265" width="24.85546875" style="2" customWidth="1"/>
    <col min="11266" max="11266" width="17" style="2" customWidth="1"/>
    <col min="11267" max="11267" width="12" style="2" customWidth="1"/>
    <col min="11268" max="11268" width="15.42578125" style="2" customWidth="1"/>
    <col min="11269" max="11269" width="5.42578125" style="2" customWidth="1"/>
    <col min="11270" max="11278" width="0" style="2" hidden="1" customWidth="1"/>
    <col min="11279" max="11279" width="16.28515625" style="2" customWidth="1"/>
    <col min="11280" max="11280" width="18" style="2" customWidth="1"/>
    <col min="11281" max="11281" width="12.140625" style="2" customWidth="1"/>
    <col min="11282" max="11282" width="14.140625" style="2" customWidth="1"/>
    <col min="11283" max="11284" width="15.42578125" style="2" customWidth="1"/>
    <col min="11285" max="11285" width="13.7109375" style="2" customWidth="1"/>
    <col min="11286" max="11286" width="11.85546875" style="2" customWidth="1"/>
    <col min="11287" max="11287" width="17.28515625" style="2" customWidth="1"/>
    <col min="11288" max="11288" width="7.85546875" style="2" customWidth="1"/>
    <col min="11289" max="11290" width="7.5703125" style="2" customWidth="1"/>
    <col min="11291" max="11291" width="7.28515625" style="2" customWidth="1"/>
    <col min="11292" max="11292" width="21.42578125" style="2" customWidth="1"/>
    <col min="11293" max="11293" width="7.42578125" style="2" customWidth="1"/>
    <col min="11294" max="11294" width="7.85546875" style="2" customWidth="1"/>
    <col min="11295" max="11295" width="6.42578125" style="2" customWidth="1"/>
    <col min="11296" max="11296" width="7.140625" style="2" customWidth="1"/>
    <col min="11297" max="11297" width="14" style="2" customWidth="1"/>
    <col min="11298" max="11298" width="60.5703125" style="2" customWidth="1"/>
    <col min="11299" max="11299" width="41.28515625" style="2" customWidth="1"/>
    <col min="11300" max="11300" width="31" style="2" customWidth="1"/>
    <col min="11301" max="11520" width="11.42578125" style="2"/>
    <col min="11521" max="11521" width="24.85546875" style="2" customWidth="1"/>
    <col min="11522" max="11522" width="17" style="2" customWidth="1"/>
    <col min="11523" max="11523" width="12" style="2" customWidth="1"/>
    <col min="11524" max="11524" width="15.42578125" style="2" customWidth="1"/>
    <col min="11525" max="11525" width="5.42578125" style="2" customWidth="1"/>
    <col min="11526" max="11534" width="0" style="2" hidden="1" customWidth="1"/>
    <col min="11535" max="11535" width="16.28515625" style="2" customWidth="1"/>
    <col min="11536" max="11536" width="18" style="2" customWidth="1"/>
    <col min="11537" max="11537" width="12.140625" style="2" customWidth="1"/>
    <col min="11538" max="11538" width="14.140625" style="2" customWidth="1"/>
    <col min="11539" max="11540" width="15.42578125" style="2" customWidth="1"/>
    <col min="11541" max="11541" width="13.7109375" style="2" customWidth="1"/>
    <col min="11542" max="11542" width="11.85546875" style="2" customWidth="1"/>
    <col min="11543" max="11543" width="17.28515625" style="2" customWidth="1"/>
    <col min="11544" max="11544" width="7.85546875" style="2" customWidth="1"/>
    <col min="11545" max="11546" width="7.5703125" style="2" customWidth="1"/>
    <col min="11547" max="11547" width="7.28515625" style="2" customWidth="1"/>
    <col min="11548" max="11548" width="21.42578125" style="2" customWidth="1"/>
    <col min="11549" max="11549" width="7.42578125" style="2" customWidth="1"/>
    <col min="11550" max="11550" width="7.85546875" style="2" customWidth="1"/>
    <col min="11551" max="11551" width="6.42578125" style="2" customWidth="1"/>
    <col min="11552" max="11552" width="7.140625" style="2" customWidth="1"/>
    <col min="11553" max="11553" width="14" style="2" customWidth="1"/>
    <col min="11554" max="11554" width="60.5703125" style="2" customWidth="1"/>
    <col min="11555" max="11555" width="41.28515625" style="2" customWidth="1"/>
    <col min="11556" max="11556" width="31" style="2" customWidth="1"/>
    <col min="11557" max="11776" width="11.42578125" style="2"/>
    <col min="11777" max="11777" width="24.85546875" style="2" customWidth="1"/>
    <col min="11778" max="11778" width="17" style="2" customWidth="1"/>
    <col min="11779" max="11779" width="12" style="2" customWidth="1"/>
    <col min="11780" max="11780" width="15.42578125" style="2" customWidth="1"/>
    <col min="11781" max="11781" width="5.42578125" style="2" customWidth="1"/>
    <col min="11782" max="11790" width="0" style="2" hidden="1" customWidth="1"/>
    <col min="11791" max="11791" width="16.28515625" style="2" customWidth="1"/>
    <col min="11792" max="11792" width="18" style="2" customWidth="1"/>
    <col min="11793" max="11793" width="12.140625" style="2" customWidth="1"/>
    <col min="11794" max="11794" width="14.140625" style="2" customWidth="1"/>
    <col min="11795" max="11796" width="15.42578125" style="2" customWidth="1"/>
    <col min="11797" max="11797" width="13.7109375" style="2" customWidth="1"/>
    <col min="11798" max="11798" width="11.85546875" style="2" customWidth="1"/>
    <col min="11799" max="11799" width="17.28515625" style="2" customWidth="1"/>
    <col min="11800" max="11800" width="7.85546875" style="2" customWidth="1"/>
    <col min="11801" max="11802" width="7.5703125" style="2" customWidth="1"/>
    <col min="11803" max="11803" width="7.28515625" style="2" customWidth="1"/>
    <col min="11804" max="11804" width="21.42578125" style="2" customWidth="1"/>
    <col min="11805" max="11805" width="7.42578125" style="2" customWidth="1"/>
    <col min="11806" max="11806" width="7.85546875" style="2" customWidth="1"/>
    <col min="11807" max="11807" width="6.42578125" style="2" customWidth="1"/>
    <col min="11808" max="11808" width="7.140625" style="2" customWidth="1"/>
    <col min="11809" max="11809" width="14" style="2" customWidth="1"/>
    <col min="11810" max="11810" width="60.5703125" style="2" customWidth="1"/>
    <col min="11811" max="11811" width="41.28515625" style="2" customWidth="1"/>
    <col min="11812" max="11812" width="31" style="2" customWidth="1"/>
    <col min="11813" max="12032" width="11.42578125" style="2"/>
    <col min="12033" max="12033" width="24.85546875" style="2" customWidth="1"/>
    <col min="12034" max="12034" width="17" style="2" customWidth="1"/>
    <col min="12035" max="12035" width="12" style="2" customWidth="1"/>
    <col min="12036" max="12036" width="15.42578125" style="2" customWidth="1"/>
    <col min="12037" max="12037" width="5.42578125" style="2" customWidth="1"/>
    <col min="12038" max="12046" width="0" style="2" hidden="1" customWidth="1"/>
    <col min="12047" max="12047" width="16.28515625" style="2" customWidth="1"/>
    <col min="12048" max="12048" width="18" style="2" customWidth="1"/>
    <col min="12049" max="12049" width="12.140625" style="2" customWidth="1"/>
    <col min="12050" max="12050" width="14.140625" style="2" customWidth="1"/>
    <col min="12051" max="12052" width="15.42578125" style="2" customWidth="1"/>
    <col min="12053" max="12053" width="13.7109375" style="2" customWidth="1"/>
    <col min="12054" max="12054" width="11.85546875" style="2" customWidth="1"/>
    <col min="12055" max="12055" width="17.28515625" style="2" customWidth="1"/>
    <col min="12056" max="12056" width="7.85546875" style="2" customWidth="1"/>
    <col min="12057" max="12058" width="7.5703125" style="2" customWidth="1"/>
    <col min="12059" max="12059" width="7.28515625" style="2" customWidth="1"/>
    <col min="12060" max="12060" width="21.42578125" style="2" customWidth="1"/>
    <col min="12061" max="12061" width="7.42578125" style="2" customWidth="1"/>
    <col min="12062" max="12062" width="7.85546875" style="2" customWidth="1"/>
    <col min="12063" max="12063" width="6.42578125" style="2" customWidth="1"/>
    <col min="12064" max="12064" width="7.140625" style="2" customWidth="1"/>
    <col min="12065" max="12065" width="14" style="2" customWidth="1"/>
    <col min="12066" max="12066" width="60.5703125" style="2" customWidth="1"/>
    <col min="12067" max="12067" width="41.28515625" style="2" customWidth="1"/>
    <col min="12068" max="12068" width="31" style="2" customWidth="1"/>
    <col min="12069" max="12288" width="11.42578125" style="2"/>
    <col min="12289" max="12289" width="24.85546875" style="2" customWidth="1"/>
    <col min="12290" max="12290" width="17" style="2" customWidth="1"/>
    <col min="12291" max="12291" width="12" style="2" customWidth="1"/>
    <col min="12292" max="12292" width="15.42578125" style="2" customWidth="1"/>
    <col min="12293" max="12293" width="5.42578125" style="2" customWidth="1"/>
    <col min="12294" max="12302" width="0" style="2" hidden="1" customWidth="1"/>
    <col min="12303" max="12303" width="16.28515625" style="2" customWidth="1"/>
    <col min="12304" max="12304" width="18" style="2" customWidth="1"/>
    <col min="12305" max="12305" width="12.140625" style="2" customWidth="1"/>
    <col min="12306" max="12306" width="14.140625" style="2" customWidth="1"/>
    <col min="12307" max="12308" width="15.42578125" style="2" customWidth="1"/>
    <col min="12309" max="12309" width="13.7109375" style="2" customWidth="1"/>
    <col min="12310" max="12310" width="11.85546875" style="2" customWidth="1"/>
    <col min="12311" max="12311" width="17.28515625" style="2" customWidth="1"/>
    <col min="12312" max="12312" width="7.85546875" style="2" customWidth="1"/>
    <col min="12313" max="12314" width="7.5703125" style="2" customWidth="1"/>
    <col min="12315" max="12315" width="7.28515625" style="2" customWidth="1"/>
    <col min="12316" max="12316" width="21.42578125" style="2" customWidth="1"/>
    <col min="12317" max="12317" width="7.42578125" style="2" customWidth="1"/>
    <col min="12318" max="12318" width="7.85546875" style="2" customWidth="1"/>
    <col min="12319" max="12319" width="6.42578125" style="2" customWidth="1"/>
    <col min="12320" max="12320" width="7.140625" style="2" customWidth="1"/>
    <col min="12321" max="12321" width="14" style="2" customWidth="1"/>
    <col min="12322" max="12322" width="60.5703125" style="2" customWidth="1"/>
    <col min="12323" max="12323" width="41.28515625" style="2" customWidth="1"/>
    <col min="12324" max="12324" width="31" style="2" customWidth="1"/>
    <col min="12325" max="12544" width="11.42578125" style="2"/>
    <col min="12545" max="12545" width="24.85546875" style="2" customWidth="1"/>
    <col min="12546" max="12546" width="17" style="2" customWidth="1"/>
    <col min="12547" max="12547" width="12" style="2" customWidth="1"/>
    <col min="12548" max="12548" width="15.42578125" style="2" customWidth="1"/>
    <col min="12549" max="12549" width="5.42578125" style="2" customWidth="1"/>
    <col min="12550" max="12558" width="0" style="2" hidden="1" customWidth="1"/>
    <col min="12559" max="12559" width="16.28515625" style="2" customWidth="1"/>
    <col min="12560" max="12560" width="18" style="2" customWidth="1"/>
    <col min="12561" max="12561" width="12.140625" style="2" customWidth="1"/>
    <col min="12562" max="12562" width="14.140625" style="2" customWidth="1"/>
    <col min="12563" max="12564" width="15.42578125" style="2" customWidth="1"/>
    <col min="12565" max="12565" width="13.7109375" style="2" customWidth="1"/>
    <col min="12566" max="12566" width="11.85546875" style="2" customWidth="1"/>
    <col min="12567" max="12567" width="17.28515625" style="2" customWidth="1"/>
    <col min="12568" max="12568" width="7.85546875" style="2" customWidth="1"/>
    <col min="12569" max="12570" width="7.5703125" style="2" customWidth="1"/>
    <col min="12571" max="12571" width="7.28515625" style="2" customWidth="1"/>
    <col min="12572" max="12572" width="21.42578125" style="2" customWidth="1"/>
    <col min="12573" max="12573" width="7.42578125" style="2" customWidth="1"/>
    <col min="12574" max="12574" width="7.85546875" style="2" customWidth="1"/>
    <col min="12575" max="12575" width="6.42578125" style="2" customWidth="1"/>
    <col min="12576" max="12576" width="7.140625" style="2" customWidth="1"/>
    <col min="12577" max="12577" width="14" style="2" customWidth="1"/>
    <col min="12578" max="12578" width="60.5703125" style="2" customWidth="1"/>
    <col min="12579" max="12579" width="41.28515625" style="2" customWidth="1"/>
    <col min="12580" max="12580" width="31" style="2" customWidth="1"/>
    <col min="12581" max="12800" width="11.42578125" style="2"/>
    <col min="12801" max="12801" width="24.85546875" style="2" customWidth="1"/>
    <col min="12802" max="12802" width="17" style="2" customWidth="1"/>
    <col min="12803" max="12803" width="12" style="2" customWidth="1"/>
    <col min="12804" max="12804" width="15.42578125" style="2" customWidth="1"/>
    <col min="12805" max="12805" width="5.42578125" style="2" customWidth="1"/>
    <col min="12806" max="12814" width="0" style="2" hidden="1" customWidth="1"/>
    <col min="12815" max="12815" width="16.28515625" style="2" customWidth="1"/>
    <col min="12816" max="12816" width="18" style="2" customWidth="1"/>
    <col min="12817" max="12817" width="12.140625" style="2" customWidth="1"/>
    <col min="12818" max="12818" width="14.140625" style="2" customWidth="1"/>
    <col min="12819" max="12820" width="15.42578125" style="2" customWidth="1"/>
    <col min="12821" max="12821" width="13.7109375" style="2" customWidth="1"/>
    <col min="12822" max="12822" width="11.85546875" style="2" customWidth="1"/>
    <col min="12823" max="12823" width="17.28515625" style="2" customWidth="1"/>
    <col min="12824" max="12824" width="7.85546875" style="2" customWidth="1"/>
    <col min="12825" max="12826" width="7.5703125" style="2" customWidth="1"/>
    <col min="12827" max="12827" width="7.28515625" style="2" customWidth="1"/>
    <col min="12828" max="12828" width="21.42578125" style="2" customWidth="1"/>
    <col min="12829" max="12829" width="7.42578125" style="2" customWidth="1"/>
    <col min="12830" max="12830" width="7.85546875" style="2" customWidth="1"/>
    <col min="12831" max="12831" width="6.42578125" style="2" customWidth="1"/>
    <col min="12832" max="12832" width="7.140625" style="2" customWidth="1"/>
    <col min="12833" max="12833" width="14" style="2" customWidth="1"/>
    <col min="12834" max="12834" width="60.5703125" style="2" customWidth="1"/>
    <col min="12835" max="12835" width="41.28515625" style="2" customWidth="1"/>
    <col min="12836" max="12836" width="31" style="2" customWidth="1"/>
    <col min="12837" max="13056" width="11.42578125" style="2"/>
    <col min="13057" max="13057" width="24.85546875" style="2" customWidth="1"/>
    <col min="13058" max="13058" width="17" style="2" customWidth="1"/>
    <col min="13059" max="13059" width="12" style="2" customWidth="1"/>
    <col min="13060" max="13060" width="15.42578125" style="2" customWidth="1"/>
    <col min="13061" max="13061" width="5.42578125" style="2" customWidth="1"/>
    <col min="13062" max="13070" width="0" style="2" hidden="1" customWidth="1"/>
    <col min="13071" max="13071" width="16.28515625" style="2" customWidth="1"/>
    <col min="13072" max="13072" width="18" style="2" customWidth="1"/>
    <col min="13073" max="13073" width="12.140625" style="2" customWidth="1"/>
    <col min="13074" max="13074" width="14.140625" style="2" customWidth="1"/>
    <col min="13075" max="13076" width="15.42578125" style="2" customWidth="1"/>
    <col min="13077" max="13077" width="13.7109375" style="2" customWidth="1"/>
    <col min="13078" max="13078" width="11.85546875" style="2" customWidth="1"/>
    <col min="13079" max="13079" width="17.28515625" style="2" customWidth="1"/>
    <col min="13080" max="13080" width="7.85546875" style="2" customWidth="1"/>
    <col min="13081" max="13082" width="7.5703125" style="2" customWidth="1"/>
    <col min="13083" max="13083" width="7.28515625" style="2" customWidth="1"/>
    <col min="13084" max="13084" width="21.42578125" style="2" customWidth="1"/>
    <col min="13085" max="13085" width="7.42578125" style="2" customWidth="1"/>
    <col min="13086" max="13086" width="7.85546875" style="2" customWidth="1"/>
    <col min="13087" max="13087" width="6.42578125" style="2" customWidth="1"/>
    <col min="13088" max="13088" width="7.140625" style="2" customWidth="1"/>
    <col min="13089" max="13089" width="14" style="2" customWidth="1"/>
    <col min="13090" max="13090" width="60.5703125" style="2" customWidth="1"/>
    <col min="13091" max="13091" width="41.28515625" style="2" customWidth="1"/>
    <col min="13092" max="13092" width="31" style="2" customWidth="1"/>
    <col min="13093" max="13312" width="11.42578125" style="2"/>
    <col min="13313" max="13313" width="24.85546875" style="2" customWidth="1"/>
    <col min="13314" max="13314" width="17" style="2" customWidth="1"/>
    <col min="13315" max="13315" width="12" style="2" customWidth="1"/>
    <col min="13316" max="13316" width="15.42578125" style="2" customWidth="1"/>
    <col min="13317" max="13317" width="5.42578125" style="2" customWidth="1"/>
    <col min="13318" max="13326" width="0" style="2" hidden="1" customWidth="1"/>
    <col min="13327" max="13327" width="16.28515625" style="2" customWidth="1"/>
    <col min="13328" max="13328" width="18" style="2" customWidth="1"/>
    <col min="13329" max="13329" width="12.140625" style="2" customWidth="1"/>
    <col min="13330" max="13330" width="14.140625" style="2" customWidth="1"/>
    <col min="13331" max="13332" width="15.42578125" style="2" customWidth="1"/>
    <col min="13333" max="13333" width="13.7109375" style="2" customWidth="1"/>
    <col min="13334" max="13334" width="11.85546875" style="2" customWidth="1"/>
    <col min="13335" max="13335" width="17.28515625" style="2" customWidth="1"/>
    <col min="13336" max="13336" width="7.85546875" style="2" customWidth="1"/>
    <col min="13337" max="13338" width="7.5703125" style="2" customWidth="1"/>
    <col min="13339" max="13339" width="7.28515625" style="2" customWidth="1"/>
    <col min="13340" max="13340" width="21.42578125" style="2" customWidth="1"/>
    <col min="13341" max="13341" width="7.42578125" style="2" customWidth="1"/>
    <col min="13342" max="13342" width="7.85546875" style="2" customWidth="1"/>
    <col min="13343" max="13343" width="6.42578125" style="2" customWidth="1"/>
    <col min="13344" max="13344" width="7.140625" style="2" customWidth="1"/>
    <col min="13345" max="13345" width="14" style="2" customWidth="1"/>
    <col min="13346" max="13346" width="60.5703125" style="2" customWidth="1"/>
    <col min="13347" max="13347" width="41.28515625" style="2" customWidth="1"/>
    <col min="13348" max="13348" width="31" style="2" customWidth="1"/>
    <col min="13349" max="13568" width="11.42578125" style="2"/>
    <col min="13569" max="13569" width="24.85546875" style="2" customWidth="1"/>
    <col min="13570" max="13570" width="17" style="2" customWidth="1"/>
    <col min="13571" max="13571" width="12" style="2" customWidth="1"/>
    <col min="13572" max="13572" width="15.42578125" style="2" customWidth="1"/>
    <col min="13573" max="13573" width="5.42578125" style="2" customWidth="1"/>
    <col min="13574" max="13582" width="0" style="2" hidden="1" customWidth="1"/>
    <col min="13583" max="13583" width="16.28515625" style="2" customWidth="1"/>
    <col min="13584" max="13584" width="18" style="2" customWidth="1"/>
    <col min="13585" max="13585" width="12.140625" style="2" customWidth="1"/>
    <col min="13586" max="13586" width="14.140625" style="2" customWidth="1"/>
    <col min="13587" max="13588" width="15.42578125" style="2" customWidth="1"/>
    <col min="13589" max="13589" width="13.7109375" style="2" customWidth="1"/>
    <col min="13590" max="13590" width="11.85546875" style="2" customWidth="1"/>
    <col min="13591" max="13591" width="17.28515625" style="2" customWidth="1"/>
    <col min="13592" max="13592" width="7.85546875" style="2" customWidth="1"/>
    <col min="13593" max="13594" width="7.5703125" style="2" customWidth="1"/>
    <col min="13595" max="13595" width="7.28515625" style="2" customWidth="1"/>
    <col min="13596" max="13596" width="21.42578125" style="2" customWidth="1"/>
    <col min="13597" max="13597" width="7.42578125" style="2" customWidth="1"/>
    <col min="13598" max="13598" width="7.85546875" style="2" customWidth="1"/>
    <col min="13599" max="13599" width="6.42578125" style="2" customWidth="1"/>
    <col min="13600" max="13600" width="7.140625" style="2" customWidth="1"/>
    <col min="13601" max="13601" width="14" style="2" customWidth="1"/>
    <col min="13602" max="13602" width="60.5703125" style="2" customWidth="1"/>
    <col min="13603" max="13603" width="41.28515625" style="2" customWidth="1"/>
    <col min="13604" max="13604" width="31" style="2" customWidth="1"/>
    <col min="13605" max="13824" width="11.42578125" style="2"/>
    <col min="13825" max="13825" width="24.85546875" style="2" customWidth="1"/>
    <col min="13826" max="13826" width="17" style="2" customWidth="1"/>
    <col min="13827" max="13827" width="12" style="2" customWidth="1"/>
    <col min="13828" max="13828" width="15.42578125" style="2" customWidth="1"/>
    <col min="13829" max="13829" width="5.42578125" style="2" customWidth="1"/>
    <col min="13830" max="13838" width="0" style="2" hidden="1" customWidth="1"/>
    <col min="13839" max="13839" width="16.28515625" style="2" customWidth="1"/>
    <col min="13840" max="13840" width="18" style="2" customWidth="1"/>
    <col min="13841" max="13841" width="12.140625" style="2" customWidth="1"/>
    <col min="13842" max="13842" width="14.140625" style="2" customWidth="1"/>
    <col min="13843" max="13844" width="15.42578125" style="2" customWidth="1"/>
    <col min="13845" max="13845" width="13.7109375" style="2" customWidth="1"/>
    <col min="13846" max="13846" width="11.85546875" style="2" customWidth="1"/>
    <col min="13847" max="13847" width="17.28515625" style="2" customWidth="1"/>
    <col min="13848" max="13848" width="7.85546875" style="2" customWidth="1"/>
    <col min="13849" max="13850" width="7.5703125" style="2" customWidth="1"/>
    <col min="13851" max="13851" width="7.28515625" style="2" customWidth="1"/>
    <col min="13852" max="13852" width="21.42578125" style="2" customWidth="1"/>
    <col min="13853" max="13853" width="7.42578125" style="2" customWidth="1"/>
    <col min="13854" max="13854" width="7.85546875" style="2" customWidth="1"/>
    <col min="13855" max="13855" width="6.42578125" style="2" customWidth="1"/>
    <col min="13856" max="13856" width="7.140625" style="2" customWidth="1"/>
    <col min="13857" max="13857" width="14" style="2" customWidth="1"/>
    <col min="13858" max="13858" width="60.5703125" style="2" customWidth="1"/>
    <col min="13859" max="13859" width="41.28515625" style="2" customWidth="1"/>
    <col min="13860" max="13860" width="31" style="2" customWidth="1"/>
    <col min="13861" max="14080" width="11.42578125" style="2"/>
    <col min="14081" max="14081" width="24.85546875" style="2" customWidth="1"/>
    <col min="14082" max="14082" width="17" style="2" customWidth="1"/>
    <col min="14083" max="14083" width="12" style="2" customWidth="1"/>
    <col min="14084" max="14084" width="15.42578125" style="2" customWidth="1"/>
    <col min="14085" max="14085" width="5.42578125" style="2" customWidth="1"/>
    <col min="14086" max="14094" width="0" style="2" hidden="1" customWidth="1"/>
    <col min="14095" max="14095" width="16.28515625" style="2" customWidth="1"/>
    <col min="14096" max="14096" width="18" style="2" customWidth="1"/>
    <col min="14097" max="14097" width="12.140625" style="2" customWidth="1"/>
    <col min="14098" max="14098" width="14.140625" style="2" customWidth="1"/>
    <col min="14099" max="14100" width="15.42578125" style="2" customWidth="1"/>
    <col min="14101" max="14101" width="13.7109375" style="2" customWidth="1"/>
    <col min="14102" max="14102" width="11.85546875" style="2" customWidth="1"/>
    <col min="14103" max="14103" width="17.28515625" style="2" customWidth="1"/>
    <col min="14104" max="14104" width="7.85546875" style="2" customWidth="1"/>
    <col min="14105" max="14106" width="7.5703125" style="2" customWidth="1"/>
    <col min="14107" max="14107" width="7.28515625" style="2" customWidth="1"/>
    <col min="14108" max="14108" width="21.42578125" style="2" customWidth="1"/>
    <col min="14109" max="14109" width="7.42578125" style="2" customWidth="1"/>
    <col min="14110" max="14110" width="7.85546875" style="2" customWidth="1"/>
    <col min="14111" max="14111" width="6.42578125" style="2" customWidth="1"/>
    <col min="14112" max="14112" width="7.140625" style="2" customWidth="1"/>
    <col min="14113" max="14113" width="14" style="2" customWidth="1"/>
    <col min="14114" max="14114" width="60.5703125" style="2" customWidth="1"/>
    <col min="14115" max="14115" width="41.28515625" style="2" customWidth="1"/>
    <col min="14116" max="14116" width="31" style="2" customWidth="1"/>
    <col min="14117" max="14336" width="11.42578125" style="2"/>
    <col min="14337" max="14337" width="24.85546875" style="2" customWidth="1"/>
    <col min="14338" max="14338" width="17" style="2" customWidth="1"/>
    <col min="14339" max="14339" width="12" style="2" customWidth="1"/>
    <col min="14340" max="14340" width="15.42578125" style="2" customWidth="1"/>
    <col min="14341" max="14341" width="5.42578125" style="2" customWidth="1"/>
    <col min="14342" max="14350" width="0" style="2" hidden="1" customWidth="1"/>
    <col min="14351" max="14351" width="16.28515625" style="2" customWidth="1"/>
    <col min="14352" max="14352" width="18" style="2" customWidth="1"/>
    <col min="14353" max="14353" width="12.140625" style="2" customWidth="1"/>
    <col min="14354" max="14354" width="14.140625" style="2" customWidth="1"/>
    <col min="14355" max="14356" width="15.42578125" style="2" customWidth="1"/>
    <col min="14357" max="14357" width="13.7109375" style="2" customWidth="1"/>
    <col min="14358" max="14358" width="11.85546875" style="2" customWidth="1"/>
    <col min="14359" max="14359" width="17.28515625" style="2" customWidth="1"/>
    <col min="14360" max="14360" width="7.85546875" style="2" customWidth="1"/>
    <col min="14361" max="14362" width="7.5703125" style="2" customWidth="1"/>
    <col min="14363" max="14363" width="7.28515625" style="2" customWidth="1"/>
    <col min="14364" max="14364" width="21.42578125" style="2" customWidth="1"/>
    <col min="14365" max="14365" width="7.42578125" style="2" customWidth="1"/>
    <col min="14366" max="14366" width="7.85546875" style="2" customWidth="1"/>
    <col min="14367" max="14367" width="6.42578125" style="2" customWidth="1"/>
    <col min="14368" max="14368" width="7.140625" style="2" customWidth="1"/>
    <col min="14369" max="14369" width="14" style="2" customWidth="1"/>
    <col min="14370" max="14370" width="60.5703125" style="2" customWidth="1"/>
    <col min="14371" max="14371" width="41.28515625" style="2" customWidth="1"/>
    <col min="14372" max="14372" width="31" style="2" customWidth="1"/>
    <col min="14373" max="14592" width="11.42578125" style="2"/>
    <col min="14593" max="14593" width="24.85546875" style="2" customWidth="1"/>
    <col min="14594" max="14594" width="17" style="2" customWidth="1"/>
    <col min="14595" max="14595" width="12" style="2" customWidth="1"/>
    <col min="14596" max="14596" width="15.42578125" style="2" customWidth="1"/>
    <col min="14597" max="14597" width="5.42578125" style="2" customWidth="1"/>
    <col min="14598" max="14606" width="0" style="2" hidden="1" customWidth="1"/>
    <col min="14607" max="14607" width="16.28515625" style="2" customWidth="1"/>
    <col min="14608" max="14608" width="18" style="2" customWidth="1"/>
    <col min="14609" max="14609" width="12.140625" style="2" customWidth="1"/>
    <col min="14610" max="14610" width="14.140625" style="2" customWidth="1"/>
    <col min="14611" max="14612" width="15.42578125" style="2" customWidth="1"/>
    <col min="14613" max="14613" width="13.7109375" style="2" customWidth="1"/>
    <col min="14614" max="14614" width="11.85546875" style="2" customWidth="1"/>
    <col min="14615" max="14615" width="17.28515625" style="2" customWidth="1"/>
    <col min="14616" max="14616" width="7.85546875" style="2" customWidth="1"/>
    <col min="14617" max="14618" width="7.5703125" style="2" customWidth="1"/>
    <col min="14619" max="14619" width="7.28515625" style="2" customWidth="1"/>
    <col min="14620" max="14620" width="21.42578125" style="2" customWidth="1"/>
    <col min="14621" max="14621" width="7.42578125" style="2" customWidth="1"/>
    <col min="14622" max="14622" width="7.85546875" style="2" customWidth="1"/>
    <col min="14623" max="14623" width="6.42578125" style="2" customWidth="1"/>
    <col min="14624" max="14624" width="7.140625" style="2" customWidth="1"/>
    <col min="14625" max="14625" width="14" style="2" customWidth="1"/>
    <col min="14626" max="14626" width="60.5703125" style="2" customWidth="1"/>
    <col min="14627" max="14627" width="41.28515625" style="2" customWidth="1"/>
    <col min="14628" max="14628" width="31" style="2" customWidth="1"/>
    <col min="14629" max="14848" width="11.42578125" style="2"/>
    <col min="14849" max="14849" width="24.85546875" style="2" customWidth="1"/>
    <col min="14850" max="14850" width="17" style="2" customWidth="1"/>
    <col min="14851" max="14851" width="12" style="2" customWidth="1"/>
    <col min="14852" max="14852" width="15.42578125" style="2" customWidth="1"/>
    <col min="14853" max="14853" width="5.42578125" style="2" customWidth="1"/>
    <col min="14854" max="14862" width="0" style="2" hidden="1" customWidth="1"/>
    <col min="14863" max="14863" width="16.28515625" style="2" customWidth="1"/>
    <col min="14864" max="14864" width="18" style="2" customWidth="1"/>
    <col min="14865" max="14865" width="12.140625" style="2" customWidth="1"/>
    <col min="14866" max="14866" width="14.140625" style="2" customWidth="1"/>
    <col min="14867" max="14868" width="15.42578125" style="2" customWidth="1"/>
    <col min="14869" max="14869" width="13.7109375" style="2" customWidth="1"/>
    <col min="14870" max="14870" width="11.85546875" style="2" customWidth="1"/>
    <col min="14871" max="14871" width="17.28515625" style="2" customWidth="1"/>
    <col min="14872" max="14872" width="7.85546875" style="2" customWidth="1"/>
    <col min="14873" max="14874" width="7.5703125" style="2" customWidth="1"/>
    <col min="14875" max="14875" width="7.28515625" style="2" customWidth="1"/>
    <col min="14876" max="14876" width="21.42578125" style="2" customWidth="1"/>
    <col min="14877" max="14877" width="7.42578125" style="2" customWidth="1"/>
    <col min="14878" max="14878" width="7.85546875" style="2" customWidth="1"/>
    <col min="14879" max="14879" width="6.42578125" style="2" customWidth="1"/>
    <col min="14880" max="14880" width="7.140625" style="2" customWidth="1"/>
    <col min="14881" max="14881" width="14" style="2" customWidth="1"/>
    <col min="14882" max="14882" width="60.5703125" style="2" customWidth="1"/>
    <col min="14883" max="14883" width="41.28515625" style="2" customWidth="1"/>
    <col min="14884" max="14884" width="31" style="2" customWidth="1"/>
    <col min="14885" max="15104" width="11.42578125" style="2"/>
    <col min="15105" max="15105" width="24.85546875" style="2" customWidth="1"/>
    <col min="15106" max="15106" width="17" style="2" customWidth="1"/>
    <col min="15107" max="15107" width="12" style="2" customWidth="1"/>
    <col min="15108" max="15108" width="15.42578125" style="2" customWidth="1"/>
    <col min="15109" max="15109" width="5.42578125" style="2" customWidth="1"/>
    <col min="15110" max="15118" width="0" style="2" hidden="1" customWidth="1"/>
    <col min="15119" max="15119" width="16.28515625" style="2" customWidth="1"/>
    <col min="15120" max="15120" width="18" style="2" customWidth="1"/>
    <col min="15121" max="15121" width="12.140625" style="2" customWidth="1"/>
    <col min="15122" max="15122" width="14.140625" style="2" customWidth="1"/>
    <col min="15123" max="15124" width="15.42578125" style="2" customWidth="1"/>
    <col min="15125" max="15125" width="13.7109375" style="2" customWidth="1"/>
    <col min="15126" max="15126" width="11.85546875" style="2" customWidth="1"/>
    <col min="15127" max="15127" width="17.28515625" style="2" customWidth="1"/>
    <col min="15128" max="15128" width="7.85546875" style="2" customWidth="1"/>
    <col min="15129" max="15130" width="7.5703125" style="2" customWidth="1"/>
    <col min="15131" max="15131" width="7.28515625" style="2" customWidth="1"/>
    <col min="15132" max="15132" width="21.42578125" style="2" customWidth="1"/>
    <col min="15133" max="15133" width="7.42578125" style="2" customWidth="1"/>
    <col min="15134" max="15134" width="7.85546875" style="2" customWidth="1"/>
    <col min="15135" max="15135" width="6.42578125" style="2" customWidth="1"/>
    <col min="15136" max="15136" width="7.140625" style="2" customWidth="1"/>
    <col min="15137" max="15137" width="14" style="2" customWidth="1"/>
    <col min="15138" max="15138" width="60.5703125" style="2" customWidth="1"/>
    <col min="15139" max="15139" width="41.28515625" style="2" customWidth="1"/>
    <col min="15140" max="15140" width="31" style="2" customWidth="1"/>
    <col min="15141" max="15360" width="11.42578125" style="2"/>
    <col min="15361" max="15361" width="24.85546875" style="2" customWidth="1"/>
    <col min="15362" max="15362" width="17" style="2" customWidth="1"/>
    <col min="15363" max="15363" width="12" style="2" customWidth="1"/>
    <col min="15364" max="15364" width="15.42578125" style="2" customWidth="1"/>
    <col min="15365" max="15365" width="5.42578125" style="2" customWidth="1"/>
    <col min="15366" max="15374" width="0" style="2" hidden="1" customWidth="1"/>
    <col min="15375" max="15375" width="16.28515625" style="2" customWidth="1"/>
    <col min="15376" max="15376" width="18" style="2" customWidth="1"/>
    <col min="15377" max="15377" width="12.140625" style="2" customWidth="1"/>
    <col min="15378" max="15378" width="14.140625" style="2" customWidth="1"/>
    <col min="15379" max="15380" width="15.42578125" style="2" customWidth="1"/>
    <col min="15381" max="15381" width="13.7109375" style="2" customWidth="1"/>
    <col min="15382" max="15382" width="11.85546875" style="2" customWidth="1"/>
    <col min="15383" max="15383" width="17.28515625" style="2" customWidth="1"/>
    <col min="15384" max="15384" width="7.85546875" style="2" customWidth="1"/>
    <col min="15385" max="15386" width="7.5703125" style="2" customWidth="1"/>
    <col min="15387" max="15387" width="7.28515625" style="2" customWidth="1"/>
    <col min="15388" max="15388" width="21.42578125" style="2" customWidth="1"/>
    <col min="15389" max="15389" width="7.42578125" style="2" customWidth="1"/>
    <col min="15390" max="15390" width="7.85546875" style="2" customWidth="1"/>
    <col min="15391" max="15391" width="6.42578125" style="2" customWidth="1"/>
    <col min="15392" max="15392" width="7.140625" style="2" customWidth="1"/>
    <col min="15393" max="15393" width="14" style="2" customWidth="1"/>
    <col min="15394" max="15394" width="60.5703125" style="2" customWidth="1"/>
    <col min="15395" max="15395" width="41.28515625" style="2" customWidth="1"/>
    <col min="15396" max="15396" width="31" style="2" customWidth="1"/>
    <col min="15397" max="15616" width="11.42578125" style="2"/>
    <col min="15617" max="15617" width="24.85546875" style="2" customWidth="1"/>
    <col min="15618" max="15618" width="17" style="2" customWidth="1"/>
    <col min="15619" max="15619" width="12" style="2" customWidth="1"/>
    <col min="15620" max="15620" width="15.42578125" style="2" customWidth="1"/>
    <col min="15621" max="15621" width="5.42578125" style="2" customWidth="1"/>
    <col min="15622" max="15630" width="0" style="2" hidden="1" customWidth="1"/>
    <col min="15631" max="15631" width="16.28515625" style="2" customWidth="1"/>
    <col min="15632" max="15632" width="18" style="2" customWidth="1"/>
    <col min="15633" max="15633" width="12.140625" style="2" customWidth="1"/>
    <col min="15634" max="15634" width="14.140625" style="2" customWidth="1"/>
    <col min="15635" max="15636" width="15.42578125" style="2" customWidth="1"/>
    <col min="15637" max="15637" width="13.7109375" style="2" customWidth="1"/>
    <col min="15638" max="15638" width="11.85546875" style="2" customWidth="1"/>
    <col min="15639" max="15639" width="17.28515625" style="2" customWidth="1"/>
    <col min="15640" max="15640" width="7.85546875" style="2" customWidth="1"/>
    <col min="15641" max="15642" width="7.5703125" style="2" customWidth="1"/>
    <col min="15643" max="15643" width="7.28515625" style="2" customWidth="1"/>
    <col min="15644" max="15644" width="21.42578125" style="2" customWidth="1"/>
    <col min="15645" max="15645" width="7.42578125" style="2" customWidth="1"/>
    <col min="15646" max="15646" width="7.85546875" style="2" customWidth="1"/>
    <col min="15647" max="15647" width="6.42578125" style="2" customWidth="1"/>
    <col min="15648" max="15648" width="7.140625" style="2" customWidth="1"/>
    <col min="15649" max="15649" width="14" style="2" customWidth="1"/>
    <col min="15650" max="15650" width="60.5703125" style="2" customWidth="1"/>
    <col min="15651" max="15651" width="41.28515625" style="2" customWidth="1"/>
    <col min="15652" max="15652" width="31" style="2" customWidth="1"/>
    <col min="15653" max="15872" width="11.42578125" style="2"/>
    <col min="15873" max="15873" width="24.85546875" style="2" customWidth="1"/>
    <col min="15874" max="15874" width="17" style="2" customWidth="1"/>
    <col min="15875" max="15875" width="12" style="2" customWidth="1"/>
    <col min="15876" max="15876" width="15.42578125" style="2" customWidth="1"/>
    <col min="15877" max="15877" width="5.42578125" style="2" customWidth="1"/>
    <col min="15878" max="15886" width="0" style="2" hidden="1" customWidth="1"/>
    <col min="15887" max="15887" width="16.28515625" style="2" customWidth="1"/>
    <col min="15888" max="15888" width="18" style="2" customWidth="1"/>
    <col min="15889" max="15889" width="12.140625" style="2" customWidth="1"/>
    <col min="15890" max="15890" width="14.140625" style="2" customWidth="1"/>
    <col min="15891" max="15892" width="15.42578125" style="2" customWidth="1"/>
    <col min="15893" max="15893" width="13.7109375" style="2" customWidth="1"/>
    <col min="15894" max="15894" width="11.85546875" style="2" customWidth="1"/>
    <col min="15895" max="15895" width="17.28515625" style="2" customWidth="1"/>
    <col min="15896" max="15896" width="7.85546875" style="2" customWidth="1"/>
    <col min="15897" max="15898" width="7.5703125" style="2" customWidth="1"/>
    <col min="15899" max="15899" width="7.28515625" style="2" customWidth="1"/>
    <col min="15900" max="15900" width="21.42578125" style="2" customWidth="1"/>
    <col min="15901" max="15901" width="7.42578125" style="2" customWidth="1"/>
    <col min="15902" max="15902" width="7.85546875" style="2" customWidth="1"/>
    <col min="15903" max="15903" width="6.42578125" style="2" customWidth="1"/>
    <col min="15904" max="15904" width="7.140625" style="2" customWidth="1"/>
    <col min="15905" max="15905" width="14" style="2" customWidth="1"/>
    <col min="15906" max="15906" width="60.5703125" style="2" customWidth="1"/>
    <col min="15907" max="15907" width="41.28515625" style="2" customWidth="1"/>
    <col min="15908" max="15908" width="31" style="2" customWidth="1"/>
    <col min="15909" max="16128" width="11.42578125" style="2"/>
    <col min="16129" max="16129" width="24.85546875" style="2" customWidth="1"/>
    <col min="16130" max="16130" width="17" style="2" customWidth="1"/>
    <col min="16131" max="16131" width="12" style="2" customWidth="1"/>
    <col min="16132" max="16132" width="15.42578125" style="2" customWidth="1"/>
    <col min="16133" max="16133" width="5.42578125" style="2" customWidth="1"/>
    <col min="16134" max="16142" width="0" style="2" hidden="1" customWidth="1"/>
    <col min="16143" max="16143" width="16.28515625" style="2" customWidth="1"/>
    <col min="16144" max="16144" width="18" style="2" customWidth="1"/>
    <col min="16145" max="16145" width="12.140625" style="2" customWidth="1"/>
    <col min="16146" max="16146" width="14.140625" style="2" customWidth="1"/>
    <col min="16147" max="16148" width="15.42578125" style="2" customWidth="1"/>
    <col min="16149" max="16149" width="13.7109375" style="2" customWidth="1"/>
    <col min="16150" max="16150" width="11.85546875" style="2" customWidth="1"/>
    <col min="16151" max="16151" width="17.28515625" style="2" customWidth="1"/>
    <col min="16152" max="16152" width="7.85546875" style="2" customWidth="1"/>
    <col min="16153" max="16154" width="7.5703125" style="2" customWidth="1"/>
    <col min="16155" max="16155" width="7.28515625" style="2" customWidth="1"/>
    <col min="16156" max="16156" width="21.42578125" style="2" customWidth="1"/>
    <col min="16157" max="16157" width="7.42578125" style="2" customWidth="1"/>
    <col min="16158" max="16158" width="7.85546875" style="2" customWidth="1"/>
    <col min="16159" max="16159" width="6.42578125" style="2" customWidth="1"/>
    <col min="16160" max="16160" width="7.140625" style="2" customWidth="1"/>
    <col min="16161" max="16161" width="14" style="2" customWidth="1"/>
    <col min="16162" max="16162" width="60.5703125" style="2" customWidth="1"/>
    <col min="16163" max="16163" width="41.28515625" style="2" customWidth="1"/>
    <col min="16164" max="16164" width="31" style="2" customWidth="1"/>
    <col min="16165" max="16384" width="11.42578125" style="2"/>
  </cols>
  <sheetData>
    <row r="1" spans="1:36" ht="43.5" customHeight="1" thickBot="1" x14ac:dyDescent="0.3">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row>
    <row r="2" spans="1:36" ht="32.25" customHeight="1" x14ac:dyDescent="0.25">
      <c r="A2" s="150"/>
      <c r="B2" s="730" t="s">
        <v>0</v>
      </c>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2"/>
      <c r="AJ2" s="3" t="s">
        <v>1</v>
      </c>
    </row>
    <row r="3" spans="1:36" ht="31.5" customHeight="1" x14ac:dyDescent="0.25">
      <c r="A3" s="151"/>
      <c r="B3" s="733" t="s">
        <v>2</v>
      </c>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5"/>
      <c r="AJ3" s="4" t="s">
        <v>3</v>
      </c>
    </row>
    <row r="4" spans="1:36" ht="27" customHeight="1" x14ac:dyDescent="0.25">
      <c r="A4" s="151"/>
      <c r="B4" s="736" t="s">
        <v>4</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8"/>
      <c r="AJ4" s="5" t="s">
        <v>5</v>
      </c>
    </row>
    <row r="5" spans="1:36" ht="15.75" customHeight="1" thickBot="1" x14ac:dyDescent="0.3">
      <c r="A5" s="152"/>
      <c r="B5" s="739"/>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1"/>
      <c r="AJ5" s="6" t="s">
        <v>6</v>
      </c>
    </row>
    <row r="6" spans="1:36" ht="6.75" customHeight="1" thickBot="1" x14ac:dyDescent="0.3">
      <c r="A6" s="742"/>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4"/>
    </row>
    <row r="7" spans="1:36" ht="33" customHeight="1" x14ac:dyDescent="0.25">
      <c r="A7" s="7" t="s">
        <v>7</v>
      </c>
      <c r="B7" s="168" t="s">
        <v>774</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9"/>
    </row>
    <row r="8" spans="1:36" ht="39.75" customHeight="1" x14ac:dyDescent="0.25">
      <c r="A8" s="8" t="s">
        <v>9</v>
      </c>
      <c r="B8" s="143" t="s">
        <v>775</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70"/>
    </row>
    <row r="9" spans="1:36" ht="37.5" customHeight="1" x14ac:dyDescent="0.25">
      <c r="A9" s="8" t="s">
        <v>11</v>
      </c>
      <c r="B9" s="143" t="s">
        <v>776</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70"/>
    </row>
    <row r="10" spans="1:36" ht="18" customHeight="1" x14ac:dyDescent="0.25">
      <c r="A10" s="142" t="s">
        <v>13</v>
      </c>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70"/>
    </row>
    <row r="11" spans="1:36" ht="15.95" customHeight="1" x14ac:dyDescent="0.25">
      <c r="A11" s="142" t="s">
        <v>14</v>
      </c>
      <c r="B11" s="9" t="s">
        <v>15</v>
      </c>
      <c r="C11" s="10"/>
      <c r="D11" s="745">
        <v>43850</v>
      </c>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6"/>
    </row>
    <row r="12" spans="1:36" ht="15.95" customHeight="1" x14ac:dyDescent="0.25">
      <c r="A12" s="142"/>
      <c r="B12" s="9" t="s">
        <v>16</v>
      </c>
      <c r="C12" s="10"/>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747"/>
    </row>
    <row r="13" spans="1:36" ht="15.95" customHeight="1" x14ac:dyDescent="0.25">
      <c r="A13" s="142"/>
      <c r="B13" s="9" t="s">
        <v>18</v>
      </c>
      <c r="C13" s="10" t="s">
        <v>17</v>
      </c>
      <c r="D13" s="745" t="s">
        <v>777</v>
      </c>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6"/>
    </row>
    <row r="14" spans="1:36" ht="39" customHeight="1" thickBot="1" x14ac:dyDescent="0.3">
      <c r="A14" s="11" t="s">
        <v>19</v>
      </c>
      <c r="B14" s="748" t="s">
        <v>778</v>
      </c>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9"/>
    </row>
    <row r="15" spans="1:36" ht="5.25" customHeight="1" thickBot="1" x14ac:dyDescent="0.3">
      <c r="A15" s="12"/>
      <c r="B15" s="12"/>
      <c r="C15" s="12"/>
      <c r="D15" s="750"/>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c r="AI15" s="13"/>
    </row>
    <row r="16" spans="1:36" ht="36" customHeight="1" x14ac:dyDescent="0.25">
      <c r="A16" s="131" t="s">
        <v>20</v>
      </c>
      <c r="B16" s="115" t="s">
        <v>21</v>
      </c>
      <c r="C16" s="115" t="s">
        <v>22</v>
      </c>
      <c r="D16" s="115" t="s">
        <v>23</v>
      </c>
      <c r="E16" s="115" t="s">
        <v>24</v>
      </c>
      <c r="F16" s="115" t="s">
        <v>25</v>
      </c>
      <c r="G16" s="115" t="s">
        <v>26</v>
      </c>
      <c r="H16" s="115" t="s">
        <v>27</v>
      </c>
      <c r="I16" s="115" t="s">
        <v>28</v>
      </c>
      <c r="J16" s="115" t="s">
        <v>29</v>
      </c>
      <c r="K16" s="115" t="s">
        <v>30</v>
      </c>
      <c r="L16" s="115" t="s">
        <v>31</v>
      </c>
      <c r="M16" s="115" t="s">
        <v>32</v>
      </c>
      <c r="N16" s="115" t="s">
        <v>33</v>
      </c>
      <c r="O16" s="115" t="s">
        <v>25</v>
      </c>
      <c r="P16" s="115" t="s">
        <v>26</v>
      </c>
      <c r="Q16" s="115" t="s">
        <v>27</v>
      </c>
      <c r="R16" s="115" t="s">
        <v>28</v>
      </c>
      <c r="S16" s="115" t="s">
        <v>29</v>
      </c>
      <c r="T16" s="115" t="s">
        <v>30</v>
      </c>
      <c r="U16" s="115" t="s">
        <v>31</v>
      </c>
      <c r="V16" s="115" t="s">
        <v>32</v>
      </c>
      <c r="W16" s="115" t="s">
        <v>33</v>
      </c>
      <c r="X16" s="126" t="s">
        <v>34</v>
      </c>
      <c r="Y16" s="126"/>
      <c r="Z16" s="126"/>
      <c r="AA16" s="126"/>
      <c r="AB16" s="509"/>
      <c r="AC16" s="131" t="s">
        <v>35</v>
      </c>
      <c r="AD16" s="115"/>
      <c r="AE16" s="115"/>
      <c r="AF16" s="115"/>
      <c r="AG16" s="115"/>
      <c r="AH16" s="115" t="s">
        <v>36</v>
      </c>
      <c r="AI16" s="115" t="s">
        <v>37</v>
      </c>
      <c r="AJ16" s="118" t="s">
        <v>38</v>
      </c>
    </row>
    <row r="17" spans="1:36" ht="47.25" customHeight="1" thickBot="1" x14ac:dyDescent="0.3">
      <c r="A17" s="751"/>
      <c r="B17" s="752"/>
      <c r="C17" s="752"/>
      <c r="D17" s="752"/>
      <c r="E17" s="752"/>
      <c r="F17" s="752"/>
      <c r="G17" s="752"/>
      <c r="H17" s="752"/>
      <c r="I17" s="752"/>
      <c r="J17" s="752"/>
      <c r="K17" s="752"/>
      <c r="L17" s="752"/>
      <c r="M17" s="752"/>
      <c r="N17" s="752"/>
      <c r="O17" s="752"/>
      <c r="P17" s="752"/>
      <c r="Q17" s="752"/>
      <c r="R17" s="752"/>
      <c r="S17" s="752"/>
      <c r="T17" s="752"/>
      <c r="U17" s="752"/>
      <c r="V17" s="752"/>
      <c r="W17" s="752"/>
      <c r="X17" s="753" t="s">
        <v>39</v>
      </c>
      <c r="Y17" s="753" t="s">
        <v>40</v>
      </c>
      <c r="Z17" s="753" t="s">
        <v>41</v>
      </c>
      <c r="AA17" s="753" t="s">
        <v>42</v>
      </c>
      <c r="AB17" s="754" t="s">
        <v>43</v>
      </c>
      <c r="AC17" s="755" t="s">
        <v>39</v>
      </c>
      <c r="AD17" s="753" t="s">
        <v>40</v>
      </c>
      <c r="AE17" s="753" t="s">
        <v>41</v>
      </c>
      <c r="AF17" s="753" t="s">
        <v>42</v>
      </c>
      <c r="AG17" s="753" t="s">
        <v>44</v>
      </c>
      <c r="AH17" s="752"/>
      <c r="AI17" s="752"/>
      <c r="AJ17" s="756"/>
    </row>
    <row r="18" spans="1:36" s="306" customFormat="1" ht="111.75" customHeight="1" x14ac:dyDescent="0.25">
      <c r="A18" s="292" t="s">
        <v>699</v>
      </c>
      <c r="B18" s="473" t="s">
        <v>779</v>
      </c>
      <c r="C18" s="473" t="s">
        <v>780</v>
      </c>
      <c r="D18" s="473" t="s">
        <v>781</v>
      </c>
      <c r="E18" s="757">
        <v>1</v>
      </c>
      <c r="F18" s="757" t="s">
        <v>782</v>
      </c>
      <c r="G18" s="473" t="s">
        <v>783</v>
      </c>
      <c r="H18" s="473" t="s">
        <v>104</v>
      </c>
      <c r="I18" s="473" t="s">
        <v>784</v>
      </c>
      <c r="J18" s="473" t="s">
        <v>785</v>
      </c>
      <c r="K18" s="473" t="s">
        <v>187</v>
      </c>
      <c r="L18" s="758">
        <v>1</v>
      </c>
      <c r="M18" s="473" t="s">
        <v>786</v>
      </c>
      <c r="N18" s="473" t="s">
        <v>787</v>
      </c>
      <c r="O18" s="473" t="s">
        <v>788</v>
      </c>
      <c r="P18" s="473" t="s">
        <v>789</v>
      </c>
      <c r="Q18" s="473" t="s">
        <v>790</v>
      </c>
      <c r="R18" s="473" t="s">
        <v>791</v>
      </c>
      <c r="S18" s="473" t="s">
        <v>792</v>
      </c>
      <c r="T18" s="473" t="s">
        <v>187</v>
      </c>
      <c r="U18" s="758">
        <v>1</v>
      </c>
      <c r="V18" s="473" t="s">
        <v>793</v>
      </c>
      <c r="W18" s="473" t="s">
        <v>794</v>
      </c>
      <c r="X18" s="758">
        <v>0.05</v>
      </c>
      <c r="Y18" s="758">
        <v>0.25</v>
      </c>
      <c r="Z18" s="758">
        <v>0.45</v>
      </c>
      <c r="AA18" s="758">
        <v>0.25</v>
      </c>
      <c r="AB18" s="758">
        <f>SUM(X18:AA18)</f>
        <v>1</v>
      </c>
      <c r="AC18" s="758">
        <v>0.05</v>
      </c>
      <c r="AD18" s="758">
        <v>0.25</v>
      </c>
      <c r="AE18" s="758">
        <v>0.45</v>
      </c>
      <c r="AF18" s="758">
        <v>0.25</v>
      </c>
      <c r="AG18" s="758">
        <f>AC18+AD18+AE18+AF18</f>
        <v>1</v>
      </c>
      <c r="AH18" s="759" t="s">
        <v>795</v>
      </c>
      <c r="AI18" s="476"/>
      <c r="AJ18" s="760"/>
    </row>
    <row r="19" spans="1:36" s="306" customFormat="1" ht="39.75" customHeight="1" x14ac:dyDescent="0.25">
      <c r="A19" s="124"/>
      <c r="B19" s="94"/>
      <c r="C19" s="94"/>
      <c r="D19" s="94"/>
      <c r="E19" s="35">
        <v>2</v>
      </c>
      <c r="F19" s="35" t="s">
        <v>796</v>
      </c>
      <c r="G19" s="94"/>
      <c r="H19" s="94"/>
      <c r="I19" s="94"/>
      <c r="J19" s="94"/>
      <c r="K19" s="94"/>
      <c r="L19" s="94"/>
      <c r="M19" s="94"/>
      <c r="N19" s="94"/>
      <c r="O19" s="94"/>
      <c r="P19" s="94"/>
      <c r="Q19" s="94"/>
      <c r="R19" s="94"/>
      <c r="S19" s="94"/>
      <c r="T19" s="94"/>
      <c r="U19" s="395"/>
      <c r="V19" s="94"/>
      <c r="W19" s="94"/>
      <c r="X19" s="94"/>
      <c r="Y19" s="395"/>
      <c r="Z19" s="395"/>
      <c r="AA19" s="395"/>
      <c r="AB19" s="395"/>
      <c r="AC19" s="395"/>
      <c r="AD19" s="94"/>
      <c r="AE19" s="94"/>
      <c r="AF19" s="94"/>
      <c r="AG19" s="395"/>
      <c r="AH19" s="761"/>
      <c r="AI19" s="453"/>
      <c r="AJ19" s="762"/>
    </row>
    <row r="20" spans="1:36" s="306" customFormat="1" ht="56.25" customHeight="1" x14ac:dyDescent="0.25">
      <c r="A20" s="124"/>
      <c r="B20" s="94"/>
      <c r="C20" s="94"/>
      <c r="D20" s="94"/>
      <c r="E20" s="35">
        <v>3</v>
      </c>
      <c r="F20" s="35" t="s">
        <v>797</v>
      </c>
      <c r="G20" s="94"/>
      <c r="H20" s="94"/>
      <c r="I20" s="94"/>
      <c r="J20" s="94"/>
      <c r="K20" s="94"/>
      <c r="L20" s="94"/>
      <c r="M20" s="94"/>
      <c r="N20" s="94"/>
      <c r="O20" s="94"/>
      <c r="P20" s="94"/>
      <c r="Q20" s="94"/>
      <c r="R20" s="94"/>
      <c r="S20" s="94"/>
      <c r="T20" s="94"/>
      <c r="U20" s="395"/>
      <c r="V20" s="94"/>
      <c r="W20" s="94"/>
      <c r="X20" s="94"/>
      <c r="Y20" s="395"/>
      <c r="Z20" s="395"/>
      <c r="AA20" s="395"/>
      <c r="AB20" s="395"/>
      <c r="AC20" s="395"/>
      <c r="AD20" s="94"/>
      <c r="AE20" s="94"/>
      <c r="AF20" s="94"/>
      <c r="AG20" s="395"/>
      <c r="AH20" s="761"/>
      <c r="AI20" s="358"/>
      <c r="AJ20" s="359"/>
    </row>
    <row r="21" spans="1:36" s="306" customFormat="1" ht="84" customHeight="1" x14ac:dyDescent="0.25">
      <c r="A21" s="124"/>
      <c r="B21" s="94"/>
      <c r="C21" s="94"/>
      <c r="D21" s="94" t="s">
        <v>798</v>
      </c>
      <c r="E21" s="35">
        <v>1</v>
      </c>
      <c r="F21" s="35" t="s">
        <v>799</v>
      </c>
      <c r="G21" s="94" t="s">
        <v>783</v>
      </c>
      <c r="H21" s="94" t="s">
        <v>104</v>
      </c>
      <c r="I21" s="94" t="s">
        <v>800</v>
      </c>
      <c r="J21" s="94" t="s">
        <v>801</v>
      </c>
      <c r="K21" s="94" t="s">
        <v>187</v>
      </c>
      <c r="L21" s="395">
        <v>1</v>
      </c>
      <c r="M21" s="94" t="s">
        <v>802</v>
      </c>
      <c r="N21" s="94" t="s">
        <v>803</v>
      </c>
      <c r="O21" s="94" t="s">
        <v>804</v>
      </c>
      <c r="P21" s="94" t="s">
        <v>789</v>
      </c>
      <c r="Q21" s="94" t="s">
        <v>790</v>
      </c>
      <c r="R21" s="94" t="s">
        <v>805</v>
      </c>
      <c r="S21" s="94" t="s">
        <v>806</v>
      </c>
      <c r="T21" s="94" t="s">
        <v>187</v>
      </c>
      <c r="U21" s="395">
        <v>1</v>
      </c>
      <c r="V21" s="94" t="s">
        <v>807</v>
      </c>
      <c r="W21" s="94" t="s">
        <v>808</v>
      </c>
      <c r="X21" s="395">
        <v>0.15</v>
      </c>
      <c r="Y21" s="395">
        <v>0.35</v>
      </c>
      <c r="Z21" s="395">
        <v>0.25</v>
      </c>
      <c r="AA21" s="395">
        <v>0.25</v>
      </c>
      <c r="AB21" s="395">
        <f>SUM(X21:AA21)</f>
        <v>1</v>
      </c>
      <c r="AC21" s="395">
        <v>0.15</v>
      </c>
      <c r="AD21" s="395">
        <v>0.35</v>
      </c>
      <c r="AE21" s="395">
        <v>0.25</v>
      </c>
      <c r="AF21" s="395">
        <v>0.25</v>
      </c>
      <c r="AG21" s="395">
        <f>SUM(AC21:AF23)</f>
        <v>1</v>
      </c>
      <c r="AH21" s="763" t="s">
        <v>809</v>
      </c>
      <c r="AI21" s="358"/>
      <c r="AJ21" s="359"/>
    </row>
    <row r="22" spans="1:36" s="306" customFormat="1" ht="34.5" customHeight="1" x14ac:dyDescent="0.25">
      <c r="A22" s="124"/>
      <c r="B22" s="94"/>
      <c r="C22" s="94"/>
      <c r="D22" s="94"/>
      <c r="E22" s="35">
        <v>2</v>
      </c>
      <c r="F22" s="35" t="s">
        <v>810</v>
      </c>
      <c r="G22" s="94"/>
      <c r="H22" s="94"/>
      <c r="I22" s="94"/>
      <c r="J22" s="94"/>
      <c r="K22" s="94"/>
      <c r="L22" s="94"/>
      <c r="M22" s="94"/>
      <c r="N22" s="94"/>
      <c r="O22" s="94"/>
      <c r="P22" s="94"/>
      <c r="Q22" s="94"/>
      <c r="R22" s="94"/>
      <c r="S22" s="94"/>
      <c r="T22" s="94"/>
      <c r="U22" s="395"/>
      <c r="V22" s="94"/>
      <c r="W22" s="94"/>
      <c r="X22" s="395"/>
      <c r="Y22" s="395"/>
      <c r="Z22" s="395"/>
      <c r="AA22" s="395"/>
      <c r="AB22" s="395"/>
      <c r="AC22" s="395"/>
      <c r="AD22" s="395"/>
      <c r="AE22" s="395"/>
      <c r="AF22" s="395"/>
      <c r="AG22" s="395"/>
      <c r="AH22" s="763"/>
      <c r="AI22" s="358"/>
      <c r="AJ22" s="359"/>
    </row>
    <row r="23" spans="1:36" s="306" customFormat="1" ht="51" customHeight="1" x14ac:dyDescent="0.25">
      <c r="A23" s="124"/>
      <c r="B23" s="94"/>
      <c r="C23" s="94"/>
      <c r="D23" s="94"/>
      <c r="E23" s="35">
        <v>3</v>
      </c>
      <c r="F23" s="35" t="s">
        <v>811</v>
      </c>
      <c r="G23" s="94"/>
      <c r="H23" s="94"/>
      <c r="I23" s="94"/>
      <c r="J23" s="94"/>
      <c r="K23" s="94"/>
      <c r="L23" s="94"/>
      <c r="M23" s="94"/>
      <c r="N23" s="94"/>
      <c r="O23" s="94"/>
      <c r="P23" s="94"/>
      <c r="Q23" s="94"/>
      <c r="R23" s="94"/>
      <c r="S23" s="94"/>
      <c r="T23" s="94"/>
      <c r="U23" s="395"/>
      <c r="V23" s="94"/>
      <c r="W23" s="94"/>
      <c r="X23" s="395"/>
      <c r="Y23" s="395"/>
      <c r="Z23" s="395"/>
      <c r="AA23" s="395"/>
      <c r="AB23" s="395"/>
      <c r="AC23" s="395"/>
      <c r="AD23" s="94"/>
      <c r="AE23" s="94"/>
      <c r="AF23" s="94"/>
      <c r="AG23" s="395"/>
      <c r="AH23" s="763"/>
      <c r="AI23" s="358"/>
      <c r="AJ23" s="359"/>
    </row>
    <row r="24" spans="1:36" s="306" customFormat="1" ht="97.5" customHeight="1" x14ac:dyDescent="0.25">
      <c r="A24" s="124"/>
      <c r="B24" s="94"/>
      <c r="C24" s="94"/>
      <c r="D24" s="94" t="s">
        <v>812</v>
      </c>
      <c r="E24" s="35">
        <v>1</v>
      </c>
      <c r="F24" s="35" t="s">
        <v>813</v>
      </c>
      <c r="G24" s="94" t="s">
        <v>783</v>
      </c>
      <c r="H24" s="94" t="s">
        <v>184</v>
      </c>
      <c r="I24" s="94" t="s">
        <v>814</v>
      </c>
      <c r="J24" s="94" t="s">
        <v>815</v>
      </c>
      <c r="K24" s="94" t="s">
        <v>187</v>
      </c>
      <c r="L24" s="395">
        <v>1</v>
      </c>
      <c r="M24" s="94" t="s">
        <v>802</v>
      </c>
      <c r="N24" s="94" t="s">
        <v>816</v>
      </c>
      <c r="O24" s="94" t="s">
        <v>817</v>
      </c>
      <c r="P24" s="94" t="s">
        <v>789</v>
      </c>
      <c r="Q24" s="94" t="s">
        <v>790</v>
      </c>
      <c r="R24" s="94" t="s">
        <v>818</v>
      </c>
      <c r="S24" s="94" t="s">
        <v>819</v>
      </c>
      <c r="T24" s="94" t="s">
        <v>187</v>
      </c>
      <c r="U24" s="395">
        <v>1</v>
      </c>
      <c r="V24" s="94" t="s">
        <v>820</v>
      </c>
      <c r="W24" s="94" t="s">
        <v>821</v>
      </c>
      <c r="X24" s="395">
        <v>0.1</v>
      </c>
      <c r="Y24" s="395">
        <v>0.35</v>
      </c>
      <c r="Z24" s="395">
        <v>0.25</v>
      </c>
      <c r="AA24" s="395">
        <v>0.3</v>
      </c>
      <c r="AB24" s="395">
        <f>SUM(X24:AA24)</f>
        <v>1</v>
      </c>
      <c r="AC24" s="395">
        <v>0.1</v>
      </c>
      <c r="AD24" s="395">
        <v>0.35</v>
      </c>
      <c r="AE24" s="395">
        <v>0.25</v>
      </c>
      <c r="AF24" s="395">
        <v>0.3</v>
      </c>
      <c r="AG24" s="395">
        <f>SUM(AC24:AF26)</f>
        <v>1</v>
      </c>
      <c r="AH24" s="764" t="s">
        <v>822</v>
      </c>
      <c r="AI24" s="453"/>
      <c r="AJ24" s="762"/>
    </row>
    <row r="25" spans="1:36" s="306" customFormat="1" ht="72" customHeight="1" x14ac:dyDescent="0.25">
      <c r="A25" s="124"/>
      <c r="B25" s="94"/>
      <c r="C25" s="94"/>
      <c r="D25" s="94"/>
      <c r="E25" s="35">
        <v>2</v>
      </c>
      <c r="F25" s="35" t="s">
        <v>823</v>
      </c>
      <c r="G25" s="94"/>
      <c r="H25" s="94"/>
      <c r="I25" s="94"/>
      <c r="J25" s="94"/>
      <c r="K25" s="94"/>
      <c r="L25" s="94"/>
      <c r="M25" s="94"/>
      <c r="N25" s="94"/>
      <c r="O25" s="94"/>
      <c r="P25" s="94"/>
      <c r="Q25" s="94"/>
      <c r="R25" s="94"/>
      <c r="S25" s="94"/>
      <c r="T25" s="94"/>
      <c r="U25" s="94"/>
      <c r="V25" s="94"/>
      <c r="W25" s="94"/>
      <c r="X25" s="395"/>
      <c r="Y25" s="395"/>
      <c r="Z25" s="395"/>
      <c r="AA25" s="395"/>
      <c r="AB25" s="395"/>
      <c r="AC25" s="395"/>
      <c r="AD25" s="395"/>
      <c r="AE25" s="94"/>
      <c r="AF25" s="94"/>
      <c r="AG25" s="395"/>
      <c r="AH25" s="764"/>
      <c r="AI25" s="453"/>
      <c r="AJ25" s="762"/>
    </row>
    <row r="26" spans="1:36" s="306" customFormat="1" ht="83.25" customHeight="1" x14ac:dyDescent="0.25">
      <c r="A26" s="124"/>
      <c r="B26" s="94"/>
      <c r="C26" s="94"/>
      <c r="D26" s="94"/>
      <c r="E26" s="35">
        <v>3</v>
      </c>
      <c r="F26" s="35" t="s">
        <v>824</v>
      </c>
      <c r="G26" s="94"/>
      <c r="H26" s="94"/>
      <c r="I26" s="94"/>
      <c r="J26" s="94"/>
      <c r="K26" s="94"/>
      <c r="L26" s="94"/>
      <c r="M26" s="94"/>
      <c r="N26" s="94"/>
      <c r="O26" s="94"/>
      <c r="P26" s="94"/>
      <c r="Q26" s="94"/>
      <c r="R26" s="94"/>
      <c r="S26" s="94"/>
      <c r="T26" s="94"/>
      <c r="U26" s="94"/>
      <c r="V26" s="94"/>
      <c r="W26" s="94"/>
      <c r="X26" s="395"/>
      <c r="Y26" s="395"/>
      <c r="Z26" s="395"/>
      <c r="AA26" s="395"/>
      <c r="AB26" s="395"/>
      <c r="AC26" s="395"/>
      <c r="AD26" s="395"/>
      <c r="AE26" s="94"/>
      <c r="AF26" s="94"/>
      <c r="AG26" s="395"/>
      <c r="AH26" s="764"/>
      <c r="AI26" s="358"/>
      <c r="AJ26" s="359"/>
    </row>
    <row r="27" spans="1:36" s="306" customFormat="1" ht="141.75" customHeight="1" x14ac:dyDescent="0.25">
      <c r="A27" s="124"/>
      <c r="B27" s="94"/>
      <c r="C27" s="94"/>
      <c r="D27" s="94" t="s">
        <v>825</v>
      </c>
      <c r="E27" s="35">
        <v>1</v>
      </c>
      <c r="F27" s="35" t="s">
        <v>826</v>
      </c>
      <c r="G27" s="94" t="s">
        <v>783</v>
      </c>
      <c r="H27" s="94" t="s">
        <v>184</v>
      </c>
      <c r="I27" s="94" t="s">
        <v>827</v>
      </c>
      <c r="J27" s="94" t="s">
        <v>828</v>
      </c>
      <c r="K27" s="94" t="s">
        <v>187</v>
      </c>
      <c r="L27" s="395">
        <v>1</v>
      </c>
      <c r="M27" s="94" t="s">
        <v>829</v>
      </c>
      <c r="N27" s="94" t="s">
        <v>830</v>
      </c>
      <c r="O27" s="94" t="s">
        <v>831</v>
      </c>
      <c r="P27" s="94" t="s">
        <v>789</v>
      </c>
      <c r="Q27" s="94" t="s">
        <v>790</v>
      </c>
      <c r="R27" s="94" t="s">
        <v>832</v>
      </c>
      <c r="S27" s="94" t="s">
        <v>833</v>
      </c>
      <c r="T27" s="94" t="s">
        <v>187</v>
      </c>
      <c r="U27" s="395">
        <v>1</v>
      </c>
      <c r="V27" s="94" t="s">
        <v>834</v>
      </c>
      <c r="W27" s="94" t="s">
        <v>835</v>
      </c>
      <c r="X27" s="395">
        <v>0.05</v>
      </c>
      <c r="Y27" s="395">
        <v>0.35</v>
      </c>
      <c r="Z27" s="395">
        <v>0.35</v>
      </c>
      <c r="AA27" s="395">
        <v>0.25</v>
      </c>
      <c r="AB27" s="395">
        <f>SUM(X27:AA28)</f>
        <v>1</v>
      </c>
      <c r="AC27" s="395">
        <v>0.05</v>
      </c>
      <c r="AD27" s="395">
        <v>0.35</v>
      </c>
      <c r="AE27" s="395">
        <v>0.35</v>
      </c>
      <c r="AF27" s="395">
        <v>0.25</v>
      </c>
      <c r="AG27" s="395">
        <f>SUM(AC27:AF28)</f>
        <v>1</v>
      </c>
      <c r="AH27" s="764" t="s">
        <v>836</v>
      </c>
      <c r="AI27" s="358"/>
      <c r="AJ27" s="359"/>
    </row>
    <row r="28" spans="1:36" s="306" customFormat="1" ht="110.25" customHeight="1" x14ac:dyDescent="0.25">
      <c r="A28" s="124"/>
      <c r="B28" s="94"/>
      <c r="C28" s="94"/>
      <c r="D28" s="94"/>
      <c r="E28" s="35">
        <v>2</v>
      </c>
      <c r="F28" s="35" t="s">
        <v>837</v>
      </c>
      <c r="G28" s="94"/>
      <c r="H28" s="94"/>
      <c r="I28" s="94"/>
      <c r="J28" s="94"/>
      <c r="K28" s="94"/>
      <c r="L28" s="94"/>
      <c r="M28" s="94"/>
      <c r="N28" s="94"/>
      <c r="O28" s="94"/>
      <c r="P28" s="94"/>
      <c r="Q28" s="94"/>
      <c r="R28" s="94"/>
      <c r="S28" s="94"/>
      <c r="T28" s="94"/>
      <c r="U28" s="395"/>
      <c r="V28" s="94"/>
      <c r="W28" s="94"/>
      <c r="X28" s="395"/>
      <c r="Y28" s="395"/>
      <c r="Z28" s="395"/>
      <c r="AA28" s="395"/>
      <c r="AB28" s="395"/>
      <c r="AC28" s="395"/>
      <c r="AD28" s="395"/>
      <c r="AE28" s="395"/>
      <c r="AF28" s="395"/>
      <c r="AG28" s="395"/>
      <c r="AH28" s="764"/>
      <c r="AI28" s="358"/>
      <c r="AJ28" s="359"/>
    </row>
    <row r="29" spans="1:36" s="306" customFormat="1" ht="45.75" customHeight="1" x14ac:dyDescent="0.25">
      <c r="A29" s="124"/>
      <c r="B29" s="94" t="s">
        <v>838</v>
      </c>
      <c r="C29" s="94" t="s">
        <v>839</v>
      </c>
      <c r="D29" s="94" t="s">
        <v>840</v>
      </c>
      <c r="E29" s="35">
        <v>1</v>
      </c>
      <c r="F29" s="35" t="s">
        <v>841</v>
      </c>
      <c r="G29" s="94" t="s">
        <v>842</v>
      </c>
      <c r="H29" s="94" t="s">
        <v>184</v>
      </c>
      <c r="I29" s="94" t="s">
        <v>843</v>
      </c>
      <c r="J29" s="94" t="s">
        <v>844</v>
      </c>
      <c r="K29" s="94" t="s">
        <v>187</v>
      </c>
      <c r="L29" s="395">
        <v>1</v>
      </c>
      <c r="M29" s="94" t="s">
        <v>802</v>
      </c>
      <c r="N29" s="94" t="s">
        <v>845</v>
      </c>
      <c r="O29" s="94" t="s">
        <v>846</v>
      </c>
      <c r="P29" s="94" t="s">
        <v>789</v>
      </c>
      <c r="Q29" s="94" t="s">
        <v>51</v>
      </c>
      <c r="R29" s="94" t="s">
        <v>847</v>
      </c>
      <c r="S29" s="94" t="s">
        <v>848</v>
      </c>
      <c r="T29" s="94" t="s">
        <v>187</v>
      </c>
      <c r="U29" s="395">
        <v>1</v>
      </c>
      <c r="V29" s="94" t="s">
        <v>849</v>
      </c>
      <c r="W29" s="94" t="s">
        <v>850</v>
      </c>
      <c r="X29" s="395">
        <v>0.05</v>
      </c>
      <c r="Y29" s="395">
        <v>0.35</v>
      </c>
      <c r="Z29" s="395">
        <v>0.35</v>
      </c>
      <c r="AA29" s="395">
        <v>0.25</v>
      </c>
      <c r="AB29" s="395">
        <f>SUM(X29:AA29)</f>
        <v>1</v>
      </c>
      <c r="AC29" s="395">
        <v>0.05</v>
      </c>
      <c r="AD29" s="395">
        <v>0.35</v>
      </c>
      <c r="AE29" s="395">
        <v>0.35</v>
      </c>
      <c r="AF29" s="395">
        <v>0.25</v>
      </c>
      <c r="AG29" s="395">
        <f>SUM(AC29:AF29)</f>
        <v>1</v>
      </c>
      <c r="AH29" s="764" t="s">
        <v>851</v>
      </c>
      <c r="AI29" s="453"/>
      <c r="AJ29" s="762"/>
    </row>
    <row r="30" spans="1:36" s="306" customFormat="1" ht="48" customHeight="1" x14ac:dyDescent="0.25">
      <c r="A30" s="124"/>
      <c r="B30" s="94"/>
      <c r="C30" s="94"/>
      <c r="D30" s="94"/>
      <c r="E30" s="35">
        <v>2</v>
      </c>
      <c r="F30" s="35" t="s">
        <v>852</v>
      </c>
      <c r="G30" s="94"/>
      <c r="H30" s="94"/>
      <c r="I30" s="94"/>
      <c r="J30" s="94"/>
      <c r="K30" s="94"/>
      <c r="L30" s="94"/>
      <c r="M30" s="94"/>
      <c r="N30" s="94"/>
      <c r="O30" s="94"/>
      <c r="P30" s="94"/>
      <c r="Q30" s="94"/>
      <c r="R30" s="94"/>
      <c r="S30" s="94"/>
      <c r="T30" s="94"/>
      <c r="U30" s="395"/>
      <c r="V30" s="94"/>
      <c r="W30" s="94"/>
      <c r="X30" s="395"/>
      <c r="Y30" s="395"/>
      <c r="Z30" s="395"/>
      <c r="AA30" s="395"/>
      <c r="AB30" s="395"/>
      <c r="AC30" s="395"/>
      <c r="AD30" s="395"/>
      <c r="AE30" s="395"/>
      <c r="AF30" s="395"/>
      <c r="AG30" s="395"/>
      <c r="AH30" s="764"/>
      <c r="AI30" s="453"/>
      <c r="AJ30" s="762"/>
    </row>
    <row r="31" spans="1:36" s="306" customFormat="1" ht="66.75" customHeight="1" thickBot="1" x14ac:dyDescent="0.3">
      <c r="A31" s="125"/>
      <c r="B31" s="95"/>
      <c r="C31" s="95"/>
      <c r="D31" s="95"/>
      <c r="E31" s="56">
        <v>3</v>
      </c>
      <c r="F31" s="56" t="s">
        <v>853</v>
      </c>
      <c r="G31" s="95"/>
      <c r="H31" s="95"/>
      <c r="I31" s="95"/>
      <c r="J31" s="95"/>
      <c r="K31" s="95"/>
      <c r="L31" s="95"/>
      <c r="M31" s="95"/>
      <c r="N31" s="95"/>
      <c r="O31" s="95"/>
      <c r="P31" s="95"/>
      <c r="Q31" s="95"/>
      <c r="R31" s="95"/>
      <c r="S31" s="95"/>
      <c r="T31" s="95"/>
      <c r="U31" s="765"/>
      <c r="V31" s="95"/>
      <c r="W31" s="95"/>
      <c r="X31" s="765"/>
      <c r="Y31" s="765"/>
      <c r="Z31" s="765"/>
      <c r="AA31" s="765"/>
      <c r="AB31" s="765"/>
      <c r="AC31" s="765"/>
      <c r="AD31" s="765"/>
      <c r="AE31" s="765"/>
      <c r="AF31" s="765"/>
      <c r="AG31" s="765"/>
      <c r="AH31" s="766"/>
      <c r="AI31" s="767"/>
      <c r="AJ31" s="768"/>
    </row>
    <row r="32" spans="1:36" s="67" customFormat="1" ht="25.5" customHeight="1" thickBot="1" x14ac:dyDescent="0.3">
      <c r="A32" s="769" t="s">
        <v>162</v>
      </c>
      <c r="B32" s="770"/>
      <c r="C32" s="770"/>
      <c r="D32" s="770"/>
      <c r="E32" s="770"/>
      <c r="F32" s="770"/>
      <c r="G32" s="770"/>
      <c r="H32" s="770"/>
      <c r="I32" s="770"/>
      <c r="J32" s="770"/>
      <c r="K32" s="770"/>
      <c r="L32" s="770"/>
      <c r="M32" s="770"/>
      <c r="N32" s="770"/>
      <c r="O32" s="770"/>
      <c r="P32" s="770"/>
      <c r="Q32" s="770"/>
      <c r="R32" s="770"/>
      <c r="S32" s="770"/>
      <c r="T32" s="770"/>
      <c r="U32" s="770"/>
      <c r="V32" s="770"/>
      <c r="W32" s="770"/>
      <c r="X32" s="770"/>
      <c r="Y32" s="770"/>
      <c r="Z32" s="771"/>
      <c r="AA32" s="769" t="s">
        <v>163</v>
      </c>
      <c r="AB32" s="770"/>
      <c r="AC32" s="770"/>
      <c r="AD32" s="770"/>
      <c r="AE32" s="770"/>
      <c r="AF32" s="770"/>
      <c r="AG32" s="770"/>
      <c r="AH32" s="770"/>
      <c r="AI32" s="770"/>
      <c r="AJ32" s="771"/>
    </row>
    <row r="33" spans="1:36" ht="27.75" customHeight="1" x14ac:dyDescent="0.25">
      <c r="A33" s="186" t="s">
        <v>164</v>
      </c>
      <c r="B33" s="187"/>
      <c r="C33" s="187"/>
      <c r="D33" s="187"/>
      <c r="E33" s="188"/>
      <c r="F33" s="189" t="s">
        <v>165</v>
      </c>
      <c r="G33" s="772"/>
      <c r="H33" s="772"/>
      <c r="I33" s="772"/>
      <c r="J33" s="772"/>
      <c r="K33" s="772"/>
      <c r="L33" s="772"/>
      <c r="M33" s="772"/>
      <c r="N33" s="772"/>
      <c r="O33" s="190"/>
      <c r="P33" s="190"/>
      <c r="Q33" s="190"/>
      <c r="R33" s="190"/>
      <c r="S33" s="190"/>
      <c r="T33" s="189" t="s">
        <v>165</v>
      </c>
      <c r="U33" s="190"/>
      <c r="V33" s="190"/>
      <c r="W33" s="190"/>
      <c r="X33" s="190"/>
      <c r="Y33" s="190"/>
      <c r="Z33" s="191"/>
      <c r="AA33" s="192"/>
      <c r="AB33" s="191"/>
      <c r="AC33" s="193"/>
      <c r="AD33" s="193"/>
      <c r="AE33" s="193"/>
      <c r="AF33" s="194"/>
      <c r="AG33" s="189" t="s">
        <v>165</v>
      </c>
      <c r="AH33" s="187"/>
      <c r="AI33" s="187"/>
      <c r="AJ33" s="773"/>
    </row>
    <row r="34" spans="1:36" ht="26.25" customHeight="1" x14ac:dyDescent="0.25">
      <c r="A34" s="71" t="s">
        <v>166</v>
      </c>
      <c r="B34" s="143" t="s">
        <v>854</v>
      </c>
      <c r="C34" s="143"/>
      <c r="D34" s="143"/>
      <c r="E34" s="171"/>
      <c r="F34" s="74" t="s">
        <v>168</v>
      </c>
      <c r="G34" s="774" t="s">
        <v>855</v>
      </c>
      <c r="H34" s="775"/>
      <c r="I34" s="775"/>
      <c r="J34" s="775"/>
      <c r="K34" s="775"/>
      <c r="L34" s="775"/>
      <c r="M34" s="775"/>
      <c r="N34" s="775"/>
      <c r="O34" s="201" t="s">
        <v>856</v>
      </c>
      <c r="P34" s="202"/>
      <c r="Q34" s="202"/>
      <c r="R34" s="202"/>
      <c r="S34" s="202"/>
      <c r="T34" s="202"/>
      <c r="U34" s="202"/>
      <c r="V34" s="202"/>
      <c r="W34" s="202"/>
      <c r="X34" s="202"/>
      <c r="Y34" s="202"/>
      <c r="Z34" s="203"/>
      <c r="AA34" s="75"/>
      <c r="AB34" s="83"/>
      <c r="AC34" s="84"/>
      <c r="AD34" s="84"/>
      <c r="AE34" s="84"/>
      <c r="AF34" s="85"/>
      <c r="AG34" s="74" t="s">
        <v>168</v>
      </c>
      <c r="AH34" s="196" t="s">
        <v>857</v>
      </c>
      <c r="AI34" s="196"/>
      <c r="AJ34" s="776"/>
    </row>
    <row r="35" spans="1:36" ht="29.25" customHeight="1" thickBot="1" x14ac:dyDescent="0.3">
      <c r="A35" s="76" t="s">
        <v>173</v>
      </c>
      <c r="B35" s="777">
        <v>44202</v>
      </c>
      <c r="C35" s="748"/>
      <c r="D35" s="748"/>
      <c r="E35" s="128"/>
      <c r="F35" s="78" t="s">
        <v>173</v>
      </c>
      <c r="G35" s="778">
        <v>44202</v>
      </c>
      <c r="H35" s="779"/>
      <c r="I35" s="779"/>
      <c r="J35" s="779"/>
      <c r="K35" s="779"/>
      <c r="L35" s="779"/>
      <c r="M35" s="779"/>
      <c r="N35" s="779"/>
      <c r="O35" s="210">
        <v>44202</v>
      </c>
      <c r="P35" s="780"/>
      <c r="Q35" s="780"/>
      <c r="R35" s="780"/>
      <c r="S35" s="780"/>
      <c r="T35" s="780"/>
      <c r="U35" s="780"/>
      <c r="V35" s="780"/>
      <c r="W35" s="780"/>
      <c r="X35" s="780"/>
      <c r="Y35" s="780"/>
      <c r="Z35" s="781"/>
      <c r="AA35" s="79"/>
      <c r="AB35" s="90"/>
      <c r="AC35" s="91"/>
      <c r="AD35" s="91"/>
      <c r="AE35" s="91"/>
      <c r="AF35" s="92"/>
      <c r="AG35" s="78" t="s">
        <v>173</v>
      </c>
      <c r="AH35" s="205"/>
      <c r="AI35" s="205"/>
      <c r="AJ35" s="782"/>
    </row>
  </sheetData>
  <mergeCells count="215">
    <mergeCell ref="B34:E34"/>
    <mergeCell ref="O34:Z34"/>
    <mergeCell ref="AB34:AF34"/>
    <mergeCell ref="AH34:AJ34"/>
    <mergeCell ref="B35:E35"/>
    <mergeCell ref="O35:Z35"/>
    <mergeCell ref="AB35:AF35"/>
    <mergeCell ref="AH35:AJ35"/>
    <mergeCell ref="AH29:AH31"/>
    <mergeCell ref="AI29:AI30"/>
    <mergeCell ref="AJ29:AJ30"/>
    <mergeCell ref="A32:Z32"/>
    <mergeCell ref="AA32:AJ32"/>
    <mergeCell ref="B33:E33"/>
    <mergeCell ref="O33:S33"/>
    <mergeCell ref="U33:Z33"/>
    <mergeCell ref="AB33:AF33"/>
    <mergeCell ref="AH33:AJ33"/>
    <mergeCell ref="AB29:AB31"/>
    <mergeCell ref="AC29:AC31"/>
    <mergeCell ref="AD29:AD31"/>
    <mergeCell ref="AE29:AE31"/>
    <mergeCell ref="AF29:AF31"/>
    <mergeCell ref="AG29:AG31"/>
    <mergeCell ref="V29:V31"/>
    <mergeCell ref="W29:W31"/>
    <mergeCell ref="X29:X31"/>
    <mergeCell ref="Y29:Y31"/>
    <mergeCell ref="Z29:Z31"/>
    <mergeCell ref="AA29:AA31"/>
    <mergeCell ref="P29:P31"/>
    <mergeCell ref="Q29:Q31"/>
    <mergeCell ref="R29:R31"/>
    <mergeCell ref="S29:S31"/>
    <mergeCell ref="T29:T31"/>
    <mergeCell ref="U29:U31"/>
    <mergeCell ref="J29:J31"/>
    <mergeCell ref="K29:K31"/>
    <mergeCell ref="L29:L31"/>
    <mergeCell ref="M29:M31"/>
    <mergeCell ref="N29:N31"/>
    <mergeCell ref="O29:O31"/>
    <mergeCell ref="B29:B31"/>
    <mergeCell ref="C29:C31"/>
    <mergeCell ref="D29:D31"/>
    <mergeCell ref="G29:G31"/>
    <mergeCell ref="H29:H31"/>
    <mergeCell ref="I29:I31"/>
    <mergeCell ref="AC27:AC28"/>
    <mergeCell ref="AD27:AD28"/>
    <mergeCell ref="AE27:AE28"/>
    <mergeCell ref="AF27:AF28"/>
    <mergeCell ref="AG27:AG28"/>
    <mergeCell ref="AH27:AH28"/>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F24:AF26"/>
    <mergeCell ref="AG24:AG26"/>
    <mergeCell ref="AH24:AH26"/>
    <mergeCell ref="AI24:AI25"/>
    <mergeCell ref="AJ24:AJ25"/>
    <mergeCell ref="D27:D28"/>
    <mergeCell ref="G27:G28"/>
    <mergeCell ref="H27:H28"/>
    <mergeCell ref="I27:I28"/>
    <mergeCell ref="J27:J28"/>
    <mergeCell ref="Z24:Z26"/>
    <mergeCell ref="AA24:AA26"/>
    <mergeCell ref="AB24:AB26"/>
    <mergeCell ref="AC24:AC26"/>
    <mergeCell ref="AD24:AD26"/>
    <mergeCell ref="AE24:AE26"/>
    <mergeCell ref="T24:T26"/>
    <mergeCell ref="U24:U26"/>
    <mergeCell ref="V24:V26"/>
    <mergeCell ref="W24:W26"/>
    <mergeCell ref="X24:X26"/>
    <mergeCell ref="Y24:Y26"/>
    <mergeCell ref="N24:N26"/>
    <mergeCell ref="O24:O26"/>
    <mergeCell ref="P24:P26"/>
    <mergeCell ref="Q24:Q26"/>
    <mergeCell ref="R24:R26"/>
    <mergeCell ref="S24:S26"/>
    <mergeCell ref="AG21:AG23"/>
    <mergeCell ref="AH21:AH23"/>
    <mergeCell ref="D24:D26"/>
    <mergeCell ref="G24:G26"/>
    <mergeCell ref="H24:H26"/>
    <mergeCell ref="I24:I26"/>
    <mergeCell ref="J24:J26"/>
    <mergeCell ref="K24:K26"/>
    <mergeCell ref="L24:L26"/>
    <mergeCell ref="M24:M26"/>
    <mergeCell ref="AA21:AA23"/>
    <mergeCell ref="AB21:AB23"/>
    <mergeCell ref="AC21:AC23"/>
    <mergeCell ref="AD21:AD23"/>
    <mergeCell ref="AE21:AE23"/>
    <mergeCell ref="AF21:AF23"/>
    <mergeCell ref="U21:U23"/>
    <mergeCell ref="V21:V23"/>
    <mergeCell ref="W21:W23"/>
    <mergeCell ref="X21:X23"/>
    <mergeCell ref="Y21:Y23"/>
    <mergeCell ref="Z21:Z23"/>
    <mergeCell ref="O21:O23"/>
    <mergeCell ref="P21:P23"/>
    <mergeCell ref="Q21:Q23"/>
    <mergeCell ref="R21:R23"/>
    <mergeCell ref="S21:S23"/>
    <mergeCell ref="T21:T23"/>
    <mergeCell ref="AJ18:AJ19"/>
    <mergeCell ref="D21:D23"/>
    <mergeCell ref="G21:G23"/>
    <mergeCell ref="H21:H23"/>
    <mergeCell ref="I21:I23"/>
    <mergeCell ref="J21:J23"/>
    <mergeCell ref="K21:K23"/>
    <mergeCell ref="L21:L23"/>
    <mergeCell ref="M21:M23"/>
    <mergeCell ref="N21:N23"/>
    <mergeCell ref="AD18:AD20"/>
    <mergeCell ref="AE18:AE20"/>
    <mergeCell ref="AF18:AF20"/>
    <mergeCell ref="AG18:AG20"/>
    <mergeCell ref="AH18:AH20"/>
    <mergeCell ref="AI18:AI19"/>
    <mergeCell ref="X18:X20"/>
    <mergeCell ref="Y18:Y20"/>
    <mergeCell ref="Z18:Z20"/>
    <mergeCell ref="AA18:AA20"/>
    <mergeCell ref="AB18:AB20"/>
    <mergeCell ref="AC18:AC20"/>
    <mergeCell ref="R18:R20"/>
    <mergeCell ref="S18:S20"/>
    <mergeCell ref="T18:T20"/>
    <mergeCell ref="U18:U20"/>
    <mergeCell ref="V18:V20"/>
    <mergeCell ref="W18:W20"/>
    <mergeCell ref="L18:L20"/>
    <mergeCell ref="M18:M20"/>
    <mergeCell ref="N18:N20"/>
    <mergeCell ref="O18:O20"/>
    <mergeCell ref="P18:P20"/>
    <mergeCell ref="Q18:Q20"/>
    <mergeCell ref="AJ16:AJ17"/>
    <mergeCell ref="A18:A31"/>
    <mergeCell ref="B18:B28"/>
    <mergeCell ref="C18:C28"/>
    <mergeCell ref="D18:D20"/>
    <mergeCell ref="G18:G20"/>
    <mergeCell ref="H18:H20"/>
    <mergeCell ref="I18:I20"/>
    <mergeCell ref="J18:J20"/>
    <mergeCell ref="K18:K20"/>
    <mergeCell ref="V16:V17"/>
    <mergeCell ref="W16:W17"/>
    <mergeCell ref="X16:AB16"/>
    <mergeCell ref="AC16:AG16"/>
    <mergeCell ref="AH16:AH17"/>
    <mergeCell ref="AI16:AI17"/>
    <mergeCell ref="P16:P17"/>
    <mergeCell ref="Q16:Q17"/>
    <mergeCell ref="R16:R17"/>
    <mergeCell ref="S16:S17"/>
    <mergeCell ref="T16:T17"/>
    <mergeCell ref="U16:U17"/>
    <mergeCell ref="J16:J17"/>
    <mergeCell ref="K16:K17"/>
    <mergeCell ref="L16:L17"/>
    <mergeCell ref="M16:M17"/>
    <mergeCell ref="N16:N17"/>
    <mergeCell ref="O16:O17"/>
    <mergeCell ref="B14:AJ14"/>
    <mergeCell ref="A16:A17"/>
    <mergeCell ref="B16:B17"/>
    <mergeCell ref="C16:C17"/>
    <mergeCell ref="D16:D17"/>
    <mergeCell ref="E16:E17"/>
    <mergeCell ref="F16:F17"/>
    <mergeCell ref="G16:G17"/>
    <mergeCell ref="H16:H17"/>
    <mergeCell ref="I16:I17"/>
    <mergeCell ref="B7:AJ7"/>
    <mergeCell ref="B8:AJ8"/>
    <mergeCell ref="B9:AJ9"/>
    <mergeCell ref="A10:C10"/>
    <mergeCell ref="D10:AJ10"/>
    <mergeCell ref="A11:A13"/>
    <mergeCell ref="D11:AJ11"/>
    <mergeCell ref="D12:AJ12"/>
    <mergeCell ref="D13:AJ13"/>
    <mergeCell ref="A1:AG1"/>
    <mergeCell ref="A2:A5"/>
    <mergeCell ref="B2:AI2"/>
    <mergeCell ref="B3:AI3"/>
    <mergeCell ref="B4:AI5"/>
    <mergeCell ref="A6:AI6"/>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5B15-AC04-4DC4-85E3-DC94F5CA6EDA}">
  <sheetPr codeName="Hoja10"/>
  <dimension ref="A1:AB30"/>
  <sheetViews>
    <sheetView topLeftCell="A10" workbookViewId="0">
      <selection activeCell="D13" sqref="D13:AB13"/>
    </sheetView>
  </sheetViews>
  <sheetFormatPr baseColWidth="10" defaultColWidth="10.28515625" defaultRowHeight="15" x14ac:dyDescent="0.25"/>
  <cols>
    <col min="1" max="1" width="25" style="2" customWidth="1"/>
    <col min="2" max="2" width="16.42578125" style="2" customWidth="1"/>
    <col min="3" max="3" width="10.85546875" style="2" customWidth="1"/>
    <col min="4" max="4" width="15.42578125" style="2" customWidth="1"/>
    <col min="5" max="5" width="5.42578125" style="2" customWidth="1"/>
    <col min="6" max="6" width="16.28515625" style="2" customWidth="1"/>
    <col min="7" max="7" width="18.42578125" style="2" customWidth="1"/>
    <col min="8" max="8" width="13.5703125" style="2" customWidth="1"/>
    <col min="9" max="9" width="14.42578125" style="2" customWidth="1"/>
    <col min="10" max="10" width="14.5703125" style="2" customWidth="1"/>
    <col min="11" max="11" width="13.85546875" style="2" customWidth="1"/>
    <col min="12" max="12" width="14.28515625" style="2" customWidth="1"/>
    <col min="13" max="13" width="10.5703125" style="2" customWidth="1"/>
    <col min="14" max="14" width="17.7109375" style="2" customWidth="1"/>
    <col min="15" max="15" width="7.7109375" style="2" customWidth="1"/>
    <col min="16" max="17" width="7.140625" style="2" customWidth="1"/>
    <col min="18" max="18" width="8" style="2" customWidth="1"/>
    <col min="19" max="19" width="21.28515625" style="2" customWidth="1"/>
    <col min="20" max="20" width="1.42578125" style="67" customWidth="1"/>
    <col min="21" max="21" width="7.7109375" style="2" customWidth="1"/>
    <col min="22" max="22" width="7.85546875" style="2" customWidth="1"/>
    <col min="23" max="23" width="7.5703125" style="2" customWidth="1"/>
    <col min="24" max="24" width="8.28515625" style="2" customWidth="1"/>
    <col min="25" max="25" width="14" style="2" customWidth="1"/>
    <col min="26" max="26" width="70.85546875" style="2" customWidth="1"/>
    <col min="27" max="27" width="32.5703125" style="2" customWidth="1"/>
    <col min="28" max="28" width="36.140625" style="2" customWidth="1"/>
    <col min="29" max="16384" width="10.28515625" style="2"/>
  </cols>
  <sheetData>
    <row r="1" spans="1:28" ht="21.75" customHeight="1" thickBot="1" x14ac:dyDescent="0.3">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8" ht="15.75" x14ac:dyDescent="0.25">
      <c r="A2" s="150"/>
      <c r="B2" s="153"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5"/>
      <c r="AB2" s="3" t="s">
        <v>1</v>
      </c>
    </row>
    <row r="3" spans="1:28" x14ac:dyDescent="0.25">
      <c r="A3" s="151"/>
      <c r="B3" s="156" t="s">
        <v>2</v>
      </c>
      <c r="C3" s="157"/>
      <c r="D3" s="157"/>
      <c r="E3" s="157"/>
      <c r="F3" s="157"/>
      <c r="G3" s="157"/>
      <c r="H3" s="157"/>
      <c r="I3" s="157"/>
      <c r="J3" s="157"/>
      <c r="K3" s="157"/>
      <c r="L3" s="157"/>
      <c r="M3" s="157"/>
      <c r="N3" s="157"/>
      <c r="O3" s="157"/>
      <c r="P3" s="157"/>
      <c r="Q3" s="157"/>
      <c r="R3" s="157"/>
      <c r="S3" s="157"/>
      <c r="T3" s="157"/>
      <c r="U3" s="157"/>
      <c r="V3" s="157"/>
      <c r="W3" s="157"/>
      <c r="X3" s="157"/>
      <c r="Y3" s="157"/>
      <c r="Z3" s="157"/>
      <c r="AA3" s="158"/>
      <c r="AB3" s="4" t="s">
        <v>3</v>
      </c>
    </row>
    <row r="4" spans="1:28" x14ac:dyDescent="0.25">
      <c r="A4" s="151"/>
      <c r="B4" s="159" t="s">
        <v>4</v>
      </c>
      <c r="C4" s="160"/>
      <c r="D4" s="160"/>
      <c r="E4" s="160"/>
      <c r="F4" s="160"/>
      <c r="G4" s="160"/>
      <c r="H4" s="160"/>
      <c r="I4" s="160"/>
      <c r="J4" s="160"/>
      <c r="K4" s="160"/>
      <c r="L4" s="160"/>
      <c r="M4" s="160"/>
      <c r="N4" s="160"/>
      <c r="O4" s="160"/>
      <c r="P4" s="160"/>
      <c r="Q4" s="160"/>
      <c r="R4" s="160"/>
      <c r="S4" s="160"/>
      <c r="T4" s="160"/>
      <c r="U4" s="160"/>
      <c r="V4" s="160"/>
      <c r="W4" s="160"/>
      <c r="X4" s="160"/>
      <c r="Y4" s="160"/>
      <c r="Z4" s="160"/>
      <c r="AA4" s="161"/>
      <c r="AB4" s="5" t="s">
        <v>5</v>
      </c>
    </row>
    <row r="5" spans="1:28" ht="15.75" thickBot="1" x14ac:dyDescent="0.3">
      <c r="A5" s="152"/>
      <c r="B5" s="162"/>
      <c r="C5" s="163"/>
      <c r="D5" s="163"/>
      <c r="E5" s="163"/>
      <c r="F5" s="163"/>
      <c r="G5" s="163"/>
      <c r="H5" s="163"/>
      <c r="I5" s="163"/>
      <c r="J5" s="163"/>
      <c r="K5" s="163"/>
      <c r="L5" s="163"/>
      <c r="M5" s="163"/>
      <c r="N5" s="163"/>
      <c r="O5" s="163"/>
      <c r="P5" s="163"/>
      <c r="Q5" s="163"/>
      <c r="R5" s="163"/>
      <c r="S5" s="163"/>
      <c r="T5" s="163"/>
      <c r="U5" s="163"/>
      <c r="V5" s="163"/>
      <c r="W5" s="163"/>
      <c r="X5" s="163"/>
      <c r="Y5" s="163"/>
      <c r="Z5" s="163"/>
      <c r="AA5" s="164"/>
      <c r="AB5" s="6" t="s">
        <v>6</v>
      </c>
    </row>
    <row r="6" spans="1:28" ht="6" customHeight="1" thickBot="1" x14ac:dyDescent="0.3">
      <c r="A6" s="165"/>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7"/>
    </row>
    <row r="7" spans="1:28" x14ac:dyDescent="0.25">
      <c r="A7" s="7" t="s">
        <v>7</v>
      </c>
      <c r="B7" s="168" t="s">
        <v>858</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9"/>
    </row>
    <row r="8" spans="1:28" x14ac:dyDescent="0.25">
      <c r="A8" s="8" t="s">
        <v>9</v>
      </c>
      <c r="B8" s="143" t="s">
        <v>10</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70"/>
    </row>
    <row r="9" spans="1:28" ht="25.5" x14ac:dyDescent="0.25">
      <c r="A9" s="8" t="s">
        <v>11</v>
      </c>
      <c r="B9" s="171" t="s">
        <v>859</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5"/>
    </row>
    <row r="10" spans="1:28" x14ac:dyDescent="0.25">
      <c r="A10" s="143" t="s">
        <v>13</v>
      </c>
      <c r="B10" s="143"/>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x14ac:dyDescent="0.25">
      <c r="A11" s="142" t="s">
        <v>14</v>
      </c>
      <c r="B11" s="9" t="s">
        <v>15</v>
      </c>
      <c r="C11" s="10"/>
      <c r="D11" s="146"/>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8"/>
    </row>
    <row r="12" spans="1:28" x14ac:dyDescent="0.25">
      <c r="A12" s="142"/>
      <c r="B12" s="9" t="s">
        <v>16</v>
      </c>
      <c r="C12" s="10"/>
      <c r="D12" s="146"/>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x14ac:dyDescent="0.25">
      <c r="A13" s="142"/>
      <c r="B13" s="9" t="s">
        <v>18</v>
      </c>
      <c r="C13" s="10" t="s">
        <v>17</v>
      </c>
      <c r="D13" s="146" t="s">
        <v>1176</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15.75" thickBot="1" x14ac:dyDescent="0.3">
      <c r="A14" s="11" t="s">
        <v>19</v>
      </c>
      <c r="B14" s="784" t="s">
        <v>860</v>
      </c>
      <c r="C14" s="785"/>
      <c r="D14" s="785"/>
      <c r="E14" s="785"/>
      <c r="F14" s="785"/>
      <c r="G14" s="785"/>
      <c r="H14" s="785"/>
      <c r="I14" s="785"/>
      <c r="J14" s="785"/>
      <c r="K14" s="785"/>
      <c r="L14" s="785"/>
      <c r="M14" s="785"/>
      <c r="N14" s="785"/>
      <c r="O14" s="785"/>
      <c r="P14" s="785"/>
      <c r="Q14" s="785"/>
      <c r="R14" s="785"/>
      <c r="S14" s="785"/>
      <c r="T14" s="785"/>
      <c r="U14" s="785"/>
      <c r="V14" s="785"/>
      <c r="W14" s="785"/>
      <c r="X14" s="785"/>
      <c r="Y14" s="785"/>
      <c r="Z14" s="785"/>
      <c r="AA14" s="785"/>
      <c r="AB14" s="786"/>
    </row>
    <row r="15" spans="1:28" ht="3.7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x14ac:dyDescent="0.25">
      <c r="A16" s="115" t="s">
        <v>20</v>
      </c>
      <c r="B16" s="115" t="s">
        <v>21</v>
      </c>
      <c r="C16" s="115" t="s">
        <v>22</v>
      </c>
      <c r="D16" s="115" t="s">
        <v>23</v>
      </c>
      <c r="E16" s="115" t="s">
        <v>24</v>
      </c>
      <c r="F16" s="115" t="s">
        <v>25</v>
      </c>
      <c r="G16" s="115" t="s">
        <v>26</v>
      </c>
      <c r="H16" s="133" t="s">
        <v>27</v>
      </c>
      <c r="I16" s="133" t="s">
        <v>28</v>
      </c>
      <c r="J16" s="115" t="s">
        <v>29</v>
      </c>
      <c r="K16" s="115" t="s">
        <v>30</v>
      </c>
      <c r="L16" s="115" t="s">
        <v>31</v>
      </c>
      <c r="M16" s="115" t="s">
        <v>32</v>
      </c>
      <c r="N16" s="115" t="s">
        <v>33</v>
      </c>
      <c r="O16" s="126" t="s">
        <v>34</v>
      </c>
      <c r="P16" s="126"/>
      <c r="Q16" s="126"/>
      <c r="R16" s="126"/>
      <c r="S16" s="127"/>
      <c r="T16" s="112"/>
      <c r="U16" s="114" t="s">
        <v>35</v>
      </c>
      <c r="V16" s="115"/>
      <c r="W16" s="115"/>
      <c r="X16" s="115"/>
      <c r="Y16" s="116"/>
      <c r="Z16" s="115" t="s">
        <v>36</v>
      </c>
      <c r="AA16" s="115" t="s">
        <v>37</v>
      </c>
      <c r="AB16" s="118" t="s">
        <v>38</v>
      </c>
    </row>
    <row r="17" spans="1:28" ht="26.25" thickBot="1" x14ac:dyDescent="0.3">
      <c r="A17" s="117"/>
      <c r="B17" s="117"/>
      <c r="C17" s="117"/>
      <c r="D17" s="117"/>
      <c r="E17" s="117"/>
      <c r="F17" s="117"/>
      <c r="G17" s="117"/>
      <c r="H17" s="134"/>
      <c r="I17" s="134"/>
      <c r="J17" s="117"/>
      <c r="K17" s="117"/>
      <c r="L17" s="117"/>
      <c r="M17" s="117"/>
      <c r="N17" s="117"/>
      <c r="O17" s="15" t="s">
        <v>39</v>
      </c>
      <c r="P17" s="15" t="s">
        <v>40</v>
      </c>
      <c r="Q17" s="15" t="s">
        <v>41</v>
      </c>
      <c r="R17" s="15" t="s">
        <v>42</v>
      </c>
      <c r="S17" s="16" t="s">
        <v>43</v>
      </c>
      <c r="T17" s="113"/>
      <c r="U17" s="17" t="s">
        <v>39</v>
      </c>
      <c r="V17" s="15" t="s">
        <v>40</v>
      </c>
      <c r="W17" s="15" t="s">
        <v>41</v>
      </c>
      <c r="X17" s="15" t="s">
        <v>42</v>
      </c>
      <c r="Y17" s="16" t="s">
        <v>44</v>
      </c>
      <c r="Z17" s="117"/>
      <c r="AA17" s="117"/>
      <c r="AB17" s="119"/>
    </row>
    <row r="18" spans="1:28" ht="318.75" x14ac:dyDescent="0.25">
      <c r="A18" s="99" t="s">
        <v>861</v>
      </c>
      <c r="B18" s="99" t="s">
        <v>862</v>
      </c>
      <c r="C18" s="787" t="s">
        <v>863</v>
      </c>
      <c r="D18" s="22" t="s">
        <v>864</v>
      </c>
      <c r="E18" s="20">
        <v>1</v>
      </c>
      <c r="F18" s="22" t="s">
        <v>865</v>
      </c>
      <c r="G18" s="22" t="s">
        <v>866</v>
      </c>
      <c r="H18" s="788" t="s">
        <v>867</v>
      </c>
      <c r="I18" s="789" t="s">
        <v>868</v>
      </c>
      <c r="J18" s="790" t="s">
        <v>869</v>
      </c>
      <c r="K18" s="35" t="s">
        <v>726</v>
      </c>
      <c r="L18" s="791">
        <v>1</v>
      </c>
      <c r="M18" s="35" t="s">
        <v>870</v>
      </c>
      <c r="N18" s="35" t="s">
        <v>871</v>
      </c>
      <c r="O18" s="792">
        <v>0.25</v>
      </c>
      <c r="P18" s="792">
        <v>0.25</v>
      </c>
      <c r="Q18" s="792">
        <v>0.25</v>
      </c>
      <c r="R18" s="792">
        <v>0.25</v>
      </c>
      <c r="S18" s="793">
        <f>SUM(O18:R18)</f>
        <v>1</v>
      </c>
      <c r="T18" s="113"/>
      <c r="U18" s="794">
        <v>0.25</v>
      </c>
      <c r="V18" s="47">
        <v>0.25</v>
      </c>
      <c r="W18" s="47">
        <v>0.25</v>
      </c>
      <c r="X18" s="47">
        <v>0.25</v>
      </c>
      <c r="Y18" s="176">
        <f>SUM(U18:X18)</f>
        <v>1</v>
      </c>
      <c r="Z18" s="795" t="s">
        <v>872</v>
      </c>
      <c r="AA18" s="178"/>
      <c r="AB18" s="178"/>
    </row>
    <row r="19" spans="1:28" ht="344.25" x14ac:dyDescent="0.25">
      <c r="A19" s="100"/>
      <c r="B19" s="100"/>
      <c r="C19" s="796"/>
      <c r="D19" s="797" t="s">
        <v>873</v>
      </c>
      <c r="E19" s="20">
        <v>2</v>
      </c>
      <c r="F19" s="22" t="s">
        <v>874</v>
      </c>
      <c r="G19" s="22" t="s">
        <v>866</v>
      </c>
      <c r="H19" s="798"/>
      <c r="I19" s="789" t="s">
        <v>875</v>
      </c>
      <c r="J19" s="35" t="s">
        <v>876</v>
      </c>
      <c r="K19" s="790" t="s">
        <v>187</v>
      </c>
      <c r="L19" s="791">
        <v>1</v>
      </c>
      <c r="M19" s="35" t="s">
        <v>877</v>
      </c>
      <c r="N19" s="35" t="s">
        <v>878</v>
      </c>
      <c r="O19" s="799">
        <v>0.25</v>
      </c>
      <c r="P19" s="799">
        <v>0.25</v>
      </c>
      <c r="Q19" s="799">
        <v>0.25</v>
      </c>
      <c r="R19" s="799">
        <v>0.25</v>
      </c>
      <c r="S19" s="793">
        <f t="shared" ref="S19:S26" si="0">SUM(O19:R19)</f>
        <v>1</v>
      </c>
      <c r="T19" s="113"/>
      <c r="U19" s="794">
        <v>0.25</v>
      </c>
      <c r="V19" s="47">
        <v>0.25</v>
      </c>
      <c r="W19" s="47">
        <v>0.25</v>
      </c>
      <c r="X19" s="47">
        <v>0.25</v>
      </c>
      <c r="Y19" s="176">
        <f t="shared" ref="Y19:Y26" si="1">SUM(U19:X19)</f>
        <v>1</v>
      </c>
      <c r="Z19" s="32" t="s">
        <v>879</v>
      </c>
      <c r="AA19" s="178"/>
      <c r="AB19" s="178"/>
    </row>
    <row r="20" spans="1:28" ht="153" x14ac:dyDescent="0.25">
      <c r="A20" s="100"/>
      <c r="B20" s="100"/>
      <c r="C20" s="796"/>
      <c r="D20" s="797" t="s">
        <v>873</v>
      </c>
      <c r="E20" s="20">
        <v>2</v>
      </c>
      <c r="F20" s="800" t="s">
        <v>880</v>
      </c>
      <c r="G20" s="22" t="s">
        <v>866</v>
      </c>
      <c r="H20" s="798"/>
      <c r="I20" s="789" t="s">
        <v>881</v>
      </c>
      <c r="J20" s="35" t="s">
        <v>882</v>
      </c>
      <c r="K20" s="790" t="s">
        <v>187</v>
      </c>
      <c r="L20" s="791">
        <v>1</v>
      </c>
      <c r="M20" s="35" t="s">
        <v>883</v>
      </c>
      <c r="N20" s="801" t="s">
        <v>884</v>
      </c>
      <c r="O20" s="799">
        <v>0.25</v>
      </c>
      <c r="P20" s="799">
        <v>0.25</v>
      </c>
      <c r="Q20" s="799">
        <v>0.25</v>
      </c>
      <c r="R20" s="799">
        <v>0.25</v>
      </c>
      <c r="S20" s="793">
        <f t="shared" si="0"/>
        <v>1</v>
      </c>
      <c r="T20" s="113"/>
      <c r="U20" s="794">
        <v>0.25</v>
      </c>
      <c r="V20" s="47">
        <v>0.25</v>
      </c>
      <c r="W20" s="47">
        <v>0.25</v>
      </c>
      <c r="X20" s="47">
        <v>0.25</v>
      </c>
      <c r="Y20" s="176">
        <f t="shared" si="1"/>
        <v>1</v>
      </c>
      <c r="Z20" s="348" t="s">
        <v>885</v>
      </c>
      <c r="AA20" s="41"/>
      <c r="AB20" s="41"/>
    </row>
    <row r="21" spans="1:28" ht="140.25" x14ac:dyDescent="0.25">
      <c r="A21" s="100"/>
      <c r="B21" s="100"/>
      <c r="C21" s="796"/>
      <c r="D21" s="797" t="s">
        <v>873</v>
      </c>
      <c r="E21" s="20">
        <v>2</v>
      </c>
      <c r="F21" s="800" t="s">
        <v>886</v>
      </c>
      <c r="G21" s="22" t="s">
        <v>866</v>
      </c>
      <c r="H21" s="798"/>
      <c r="I21" s="21" t="s">
        <v>887</v>
      </c>
      <c r="J21" s="23" t="s">
        <v>888</v>
      </c>
      <c r="K21" s="790" t="s">
        <v>187</v>
      </c>
      <c r="L21" s="791">
        <v>1</v>
      </c>
      <c r="M21" s="35" t="s">
        <v>889</v>
      </c>
      <c r="N21" s="801" t="s">
        <v>890</v>
      </c>
      <c r="O21" s="799">
        <v>0.25</v>
      </c>
      <c r="P21" s="799">
        <v>0.25</v>
      </c>
      <c r="Q21" s="799">
        <v>0.25</v>
      </c>
      <c r="R21" s="799">
        <v>0.25</v>
      </c>
      <c r="S21" s="793">
        <f t="shared" si="0"/>
        <v>1</v>
      </c>
      <c r="T21" s="113"/>
      <c r="U21" s="794">
        <v>0.25</v>
      </c>
      <c r="V21" s="47">
        <v>0.25</v>
      </c>
      <c r="W21" s="47">
        <v>0.25</v>
      </c>
      <c r="X21" s="47">
        <v>0.25</v>
      </c>
      <c r="Y21" s="176">
        <f>SUM(U21:X21)</f>
        <v>1</v>
      </c>
      <c r="Z21" s="348" t="s">
        <v>891</v>
      </c>
      <c r="AA21" s="35"/>
      <c r="AB21" s="35"/>
    </row>
    <row r="22" spans="1:28" ht="114.75" x14ac:dyDescent="0.25">
      <c r="A22" s="100"/>
      <c r="B22" s="100"/>
      <c r="C22" s="796"/>
      <c r="D22" s="797" t="s">
        <v>873</v>
      </c>
      <c r="E22" s="20">
        <v>2</v>
      </c>
      <c r="F22" s="800" t="s">
        <v>892</v>
      </c>
      <c r="G22" s="22" t="s">
        <v>866</v>
      </c>
      <c r="H22" s="798"/>
      <c r="I22" s="21" t="s">
        <v>893</v>
      </c>
      <c r="J22" s="23" t="s">
        <v>894</v>
      </c>
      <c r="K22" s="802" t="s">
        <v>187</v>
      </c>
      <c r="L22" s="791">
        <v>1</v>
      </c>
      <c r="M22" s="23" t="s">
        <v>883</v>
      </c>
      <c r="N22" s="801" t="s">
        <v>884</v>
      </c>
      <c r="O22" s="803">
        <v>0.25</v>
      </c>
      <c r="P22" s="803">
        <v>0.25</v>
      </c>
      <c r="Q22" s="803">
        <v>0.25</v>
      </c>
      <c r="R22" s="803">
        <v>0.25</v>
      </c>
      <c r="S22" s="793">
        <f>SUM(O22:R22)</f>
        <v>1</v>
      </c>
      <c r="T22" s="113"/>
      <c r="U22" s="794">
        <v>0.25</v>
      </c>
      <c r="V22" s="47">
        <v>0.25</v>
      </c>
      <c r="W22" s="47">
        <v>0.25</v>
      </c>
      <c r="X22" s="47">
        <v>0.25</v>
      </c>
      <c r="Y22" s="176">
        <f t="shared" si="1"/>
        <v>1</v>
      </c>
      <c r="Z22" s="348" t="s">
        <v>895</v>
      </c>
      <c r="AA22" s="804"/>
      <c r="AB22" s="804"/>
    </row>
    <row r="23" spans="1:28" ht="89.25" x14ac:dyDescent="0.25">
      <c r="A23" s="100"/>
      <c r="B23" s="100"/>
      <c r="C23" s="796"/>
      <c r="D23" s="797" t="s">
        <v>873</v>
      </c>
      <c r="E23" s="20">
        <v>2</v>
      </c>
      <c r="F23" s="800" t="s">
        <v>896</v>
      </c>
      <c r="G23" s="22" t="s">
        <v>866</v>
      </c>
      <c r="H23" s="798"/>
      <c r="I23" s="21" t="s">
        <v>897</v>
      </c>
      <c r="J23" s="35" t="s">
        <v>898</v>
      </c>
      <c r="K23" s="35" t="s">
        <v>726</v>
      </c>
      <c r="L23" s="791">
        <v>1</v>
      </c>
      <c r="M23" s="35" t="s">
        <v>883</v>
      </c>
      <c r="N23" s="35" t="s">
        <v>899</v>
      </c>
      <c r="O23" s="799">
        <v>0.25</v>
      </c>
      <c r="P23" s="799">
        <v>0.25</v>
      </c>
      <c r="Q23" s="799">
        <v>0.25</v>
      </c>
      <c r="R23" s="799">
        <v>0.25</v>
      </c>
      <c r="S23" s="793">
        <f t="shared" si="0"/>
        <v>1</v>
      </c>
      <c r="T23" s="113"/>
      <c r="U23" s="794">
        <v>0.25</v>
      </c>
      <c r="V23" s="47">
        <v>0.25</v>
      </c>
      <c r="W23" s="47">
        <v>0.25</v>
      </c>
      <c r="X23" s="47">
        <v>0.25</v>
      </c>
      <c r="Y23" s="176">
        <f t="shared" si="1"/>
        <v>1</v>
      </c>
      <c r="Z23" s="348" t="s">
        <v>900</v>
      </c>
      <c r="AA23" s="805"/>
      <c r="AB23" s="805"/>
    </row>
    <row r="24" spans="1:28" ht="102" x14ac:dyDescent="0.25">
      <c r="A24" s="100"/>
      <c r="B24" s="100"/>
      <c r="C24" s="796"/>
      <c r="D24" s="797" t="s">
        <v>873</v>
      </c>
      <c r="E24" s="20">
        <v>2</v>
      </c>
      <c r="F24" s="800" t="s">
        <v>901</v>
      </c>
      <c r="G24" s="22" t="s">
        <v>866</v>
      </c>
      <c r="H24" s="798"/>
      <c r="I24" s="22" t="s">
        <v>902</v>
      </c>
      <c r="J24" s="35" t="s">
        <v>903</v>
      </c>
      <c r="K24" s="790" t="s">
        <v>187</v>
      </c>
      <c r="L24" s="791">
        <v>1</v>
      </c>
      <c r="M24" s="35" t="s">
        <v>904</v>
      </c>
      <c r="N24" s="35" t="s">
        <v>905</v>
      </c>
      <c r="O24" s="799">
        <v>0.25</v>
      </c>
      <c r="P24" s="799">
        <v>0.25</v>
      </c>
      <c r="Q24" s="799">
        <v>0.25</v>
      </c>
      <c r="R24" s="799">
        <v>0.25</v>
      </c>
      <c r="S24" s="793">
        <f t="shared" si="0"/>
        <v>1</v>
      </c>
      <c r="T24" s="113"/>
      <c r="U24" s="794">
        <v>0.25</v>
      </c>
      <c r="V24" s="47">
        <v>0.25</v>
      </c>
      <c r="W24" s="47">
        <v>0.25</v>
      </c>
      <c r="X24" s="47">
        <v>0.25</v>
      </c>
      <c r="Y24" s="176">
        <f t="shared" si="1"/>
        <v>1</v>
      </c>
      <c r="Z24" s="795" t="s">
        <v>906</v>
      </c>
      <c r="AA24" s="178"/>
      <c r="AB24" s="178"/>
    </row>
    <row r="25" spans="1:28" ht="140.25" x14ac:dyDescent="0.25">
      <c r="A25" s="100"/>
      <c r="B25" s="100"/>
      <c r="C25" s="796"/>
      <c r="D25" s="800" t="s">
        <v>907</v>
      </c>
      <c r="E25" s="20">
        <v>3</v>
      </c>
      <c r="F25" s="800" t="s">
        <v>907</v>
      </c>
      <c r="G25" s="22" t="s">
        <v>866</v>
      </c>
      <c r="H25" s="806"/>
      <c r="I25" s="22" t="s">
        <v>908</v>
      </c>
      <c r="J25" s="23" t="s">
        <v>909</v>
      </c>
      <c r="K25" s="790" t="s">
        <v>187</v>
      </c>
      <c r="L25" s="24">
        <v>1</v>
      </c>
      <c r="M25" s="35" t="s">
        <v>910</v>
      </c>
      <c r="N25" s="801" t="s">
        <v>890</v>
      </c>
      <c r="O25" s="807">
        <v>0.25</v>
      </c>
      <c r="P25" s="807">
        <v>0.25</v>
      </c>
      <c r="Q25" s="807">
        <v>0.25</v>
      </c>
      <c r="R25" s="807">
        <v>0.25</v>
      </c>
      <c r="S25" s="808">
        <f t="shared" si="0"/>
        <v>1</v>
      </c>
      <c r="T25" s="809"/>
      <c r="U25" s="794">
        <v>0.25</v>
      </c>
      <c r="V25" s="47">
        <v>0.25</v>
      </c>
      <c r="W25" s="47">
        <v>0.25</v>
      </c>
      <c r="X25" s="47">
        <v>0.25</v>
      </c>
      <c r="Y25" s="176">
        <f t="shared" si="1"/>
        <v>1</v>
      </c>
      <c r="Z25" s="810" t="s">
        <v>911</v>
      </c>
      <c r="AA25" s="20"/>
      <c r="AB25" s="811"/>
    </row>
    <row r="26" spans="1:28" ht="294" thickBot="1" x14ac:dyDescent="0.3">
      <c r="A26" s="100"/>
      <c r="B26" s="100"/>
      <c r="C26" s="796"/>
      <c r="D26" s="812" t="s">
        <v>912</v>
      </c>
      <c r="E26" s="35">
        <v>4</v>
      </c>
      <c r="F26" s="812" t="s">
        <v>912</v>
      </c>
      <c r="G26" s="543" t="s">
        <v>866</v>
      </c>
      <c r="H26" s="813"/>
      <c r="I26" s="543" t="s">
        <v>913</v>
      </c>
      <c r="J26" s="45" t="s">
        <v>914</v>
      </c>
      <c r="K26" s="814" t="s">
        <v>187</v>
      </c>
      <c r="L26" s="542">
        <v>1</v>
      </c>
      <c r="M26" s="45" t="s">
        <v>915</v>
      </c>
      <c r="N26" s="815" t="s">
        <v>890</v>
      </c>
      <c r="O26" s="816">
        <v>0.25</v>
      </c>
      <c r="P26" s="816">
        <v>0.25</v>
      </c>
      <c r="Q26" s="816">
        <v>0.25</v>
      </c>
      <c r="R26" s="816">
        <v>0.25</v>
      </c>
      <c r="S26" s="793">
        <f t="shared" si="0"/>
        <v>1</v>
      </c>
      <c r="T26" s="113"/>
      <c r="U26" s="817">
        <v>0.25</v>
      </c>
      <c r="V26" s="26">
        <v>0.25</v>
      </c>
      <c r="W26" s="26">
        <v>0.25</v>
      </c>
      <c r="X26" s="47">
        <v>0.25</v>
      </c>
      <c r="Y26" s="176">
        <f t="shared" si="1"/>
        <v>1</v>
      </c>
      <c r="Z26" s="818" t="s">
        <v>916</v>
      </c>
      <c r="AA26" s="804"/>
      <c r="AB26" s="56"/>
    </row>
    <row r="27" spans="1:28" s="67" customFormat="1" ht="23.25" customHeight="1" thickBot="1" x14ac:dyDescent="0.3">
      <c r="A27" s="102" t="s">
        <v>162</v>
      </c>
      <c r="B27" s="103"/>
      <c r="C27" s="103"/>
      <c r="D27" s="103"/>
      <c r="E27" s="103"/>
      <c r="F27" s="103"/>
      <c r="G27" s="103"/>
      <c r="H27" s="103"/>
      <c r="I27" s="103"/>
      <c r="J27" s="103"/>
      <c r="K27" s="103"/>
      <c r="L27" s="103"/>
      <c r="M27" s="103"/>
      <c r="N27" s="103"/>
      <c r="O27" s="103"/>
      <c r="P27" s="103"/>
      <c r="Q27" s="103"/>
      <c r="R27" s="104"/>
      <c r="S27" s="102" t="s">
        <v>163</v>
      </c>
      <c r="T27" s="103"/>
      <c r="U27" s="103"/>
      <c r="V27" s="103"/>
      <c r="W27" s="103"/>
      <c r="X27" s="103"/>
      <c r="Y27" s="103"/>
      <c r="Z27" s="103"/>
      <c r="AA27" s="103"/>
      <c r="AB27" s="104"/>
    </row>
    <row r="28" spans="1:28" x14ac:dyDescent="0.25">
      <c r="A28" s="68" t="s">
        <v>164</v>
      </c>
      <c r="B28" s="819"/>
      <c r="C28" s="820"/>
      <c r="D28" s="820"/>
      <c r="E28" s="821"/>
      <c r="F28" s="69" t="s">
        <v>165</v>
      </c>
      <c r="G28" s="107"/>
      <c r="H28" s="107"/>
      <c r="I28" s="107"/>
      <c r="J28" s="107"/>
      <c r="K28" s="107"/>
      <c r="L28" s="69" t="s">
        <v>165</v>
      </c>
      <c r="M28" s="107"/>
      <c r="N28" s="107"/>
      <c r="O28" s="107"/>
      <c r="P28" s="107"/>
      <c r="Q28" s="107"/>
      <c r="R28" s="108"/>
      <c r="S28" s="70" t="s">
        <v>165</v>
      </c>
      <c r="T28" s="108"/>
      <c r="U28" s="109"/>
      <c r="V28" s="109"/>
      <c r="W28" s="109"/>
      <c r="X28" s="109"/>
      <c r="Y28" s="110"/>
      <c r="Z28" s="70" t="s">
        <v>165</v>
      </c>
      <c r="AA28" s="819"/>
      <c r="AB28" s="821"/>
    </row>
    <row r="29" spans="1:28" x14ac:dyDescent="0.25">
      <c r="A29" s="71" t="s">
        <v>166</v>
      </c>
      <c r="B29" s="396" t="s">
        <v>917</v>
      </c>
      <c r="C29" s="261"/>
      <c r="D29" s="261"/>
      <c r="E29" s="487"/>
      <c r="F29" s="74" t="s">
        <v>168</v>
      </c>
      <c r="G29" s="82" t="s">
        <v>918</v>
      </c>
      <c r="H29" s="82"/>
      <c r="I29" s="82"/>
      <c r="J29" s="82"/>
      <c r="K29" s="82"/>
      <c r="L29" s="74" t="s">
        <v>170</v>
      </c>
      <c r="M29" s="82" t="s">
        <v>918</v>
      </c>
      <c r="N29" s="82"/>
      <c r="O29" s="82"/>
      <c r="P29" s="82"/>
      <c r="Q29" s="82"/>
      <c r="R29" s="83"/>
      <c r="S29" s="75" t="s">
        <v>168</v>
      </c>
      <c r="T29" s="822" t="s">
        <v>918</v>
      </c>
      <c r="U29" s="823"/>
      <c r="V29" s="823"/>
      <c r="W29" s="823"/>
      <c r="X29" s="823"/>
      <c r="Y29" s="824"/>
      <c r="Z29" s="75" t="s">
        <v>170</v>
      </c>
      <c r="AA29" s="396" t="s">
        <v>918</v>
      </c>
      <c r="AB29" s="487"/>
    </row>
    <row r="30" spans="1:28" ht="21" customHeight="1" thickBot="1" x14ac:dyDescent="0.3">
      <c r="A30" s="76" t="s">
        <v>173</v>
      </c>
      <c r="B30" s="825">
        <v>44203</v>
      </c>
      <c r="C30" s="826"/>
      <c r="D30" s="826"/>
      <c r="E30" s="827"/>
      <c r="F30" s="78" t="s">
        <v>173</v>
      </c>
      <c r="G30" s="825">
        <v>44104</v>
      </c>
      <c r="H30" s="826"/>
      <c r="I30" s="129"/>
      <c r="J30" s="129"/>
      <c r="K30" s="828"/>
      <c r="L30" s="78" t="s">
        <v>173</v>
      </c>
      <c r="M30" s="207">
        <v>44104</v>
      </c>
      <c r="N30" s="208"/>
      <c r="O30" s="208"/>
      <c r="P30" s="208"/>
      <c r="Q30" s="208"/>
      <c r="R30" s="209"/>
      <c r="S30" s="79" t="s">
        <v>173</v>
      </c>
      <c r="T30" s="210">
        <v>44104</v>
      </c>
      <c r="U30" s="211"/>
      <c r="V30" s="211"/>
      <c r="W30" s="211"/>
      <c r="X30" s="211"/>
      <c r="Y30" s="212"/>
      <c r="Z30" s="79" t="s">
        <v>173</v>
      </c>
      <c r="AA30" s="825">
        <v>44203</v>
      </c>
      <c r="AB30" s="130"/>
    </row>
  </sheetData>
  <mergeCells count="57">
    <mergeCell ref="B29:E29"/>
    <mergeCell ref="G29:K29"/>
    <mergeCell ref="M29:R29"/>
    <mergeCell ref="T29:Y29"/>
    <mergeCell ref="AA29:AB29"/>
    <mergeCell ref="B30:E30"/>
    <mergeCell ref="G30:K30"/>
    <mergeCell ref="M30:R30"/>
    <mergeCell ref="T30:Y30"/>
    <mergeCell ref="AA30:AB30"/>
    <mergeCell ref="A27:R27"/>
    <mergeCell ref="S27:AB27"/>
    <mergeCell ref="B28:E28"/>
    <mergeCell ref="G28:K28"/>
    <mergeCell ref="M28:R28"/>
    <mergeCell ref="T28:Y28"/>
    <mergeCell ref="AA28:AB28"/>
    <mergeCell ref="T16:T26"/>
    <mergeCell ref="U16:Y16"/>
    <mergeCell ref="Z16:Z17"/>
    <mergeCell ref="AA16:AA17"/>
    <mergeCell ref="AB16:AB17"/>
    <mergeCell ref="A18:A26"/>
    <mergeCell ref="B18:B26"/>
    <mergeCell ref="C18:C26"/>
    <mergeCell ref="H18:H26"/>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2550-2F0C-421C-B6B7-496C3E66A4EF}">
  <sheetPr codeName="Hoja11"/>
  <dimension ref="A1:AB26"/>
  <sheetViews>
    <sheetView workbookViewId="0">
      <selection activeCell="D13" sqref="D13:AB13"/>
    </sheetView>
  </sheetViews>
  <sheetFormatPr baseColWidth="10" defaultRowHeight="15" x14ac:dyDescent="0.25"/>
  <cols>
    <col min="1" max="1" width="24.5703125" customWidth="1"/>
    <col min="2" max="2" width="16.140625" customWidth="1"/>
    <col min="4" max="4" width="14.85546875" customWidth="1"/>
    <col min="5" max="5" width="6" customWidth="1"/>
    <col min="6" max="6" width="16.85546875" customWidth="1"/>
    <col min="7" max="7" width="18" customWidth="1"/>
    <col min="8" max="8" width="12.85546875" customWidth="1"/>
    <col min="9" max="9" width="14.140625" customWidth="1"/>
    <col min="10" max="10" width="14.42578125" customWidth="1"/>
    <col min="11" max="11" width="14.140625" customWidth="1"/>
    <col min="12" max="12" width="14.28515625" customWidth="1"/>
    <col min="13" max="13" width="11.28515625" customWidth="1"/>
    <col min="14" max="14" width="17.5703125" customWidth="1"/>
    <col min="15" max="15" width="7.5703125" customWidth="1"/>
    <col min="16" max="16" width="7.7109375" customWidth="1"/>
    <col min="17" max="17" width="7.28515625" customWidth="1"/>
    <col min="18" max="18" width="8.28515625" customWidth="1"/>
    <col min="19" max="19" width="20.140625" customWidth="1"/>
    <col min="20" max="20" width="1.5703125" customWidth="1"/>
    <col min="21" max="21" width="7.42578125" customWidth="1"/>
    <col min="22" max="22" width="7.85546875" customWidth="1"/>
    <col min="23" max="23" width="8" customWidth="1"/>
    <col min="24" max="24" width="8.42578125" customWidth="1"/>
    <col min="25" max="25" width="14.28515625" customWidth="1"/>
    <col min="26" max="26" width="53.85546875" customWidth="1"/>
    <col min="27" max="27" width="30.85546875" customWidth="1"/>
    <col min="28" max="28" width="33.7109375" customWidth="1"/>
    <col min="257" max="257" width="24.5703125" customWidth="1"/>
    <col min="258" max="258" width="16.140625" customWidth="1"/>
    <col min="260" max="260" width="14.85546875" customWidth="1"/>
    <col min="261" max="261" width="6" customWidth="1"/>
    <col min="262" max="262" width="16.85546875" customWidth="1"/>
    <col min="263" max="263" width="18" customWidth="1"/>
    <col min="264" max="264" width="12.85546875" customWidth="1"/>
    <col min="265" max="265" width="14.140625" customWidth="1"/>
    <col min="266" max="266" width="14.42578125" customWidth="1"/>
    <col min="267" max="267" width="14.140625" customWidth="1"/>
    <col min="268" max="268" width="14.28515625" customWidth="1"/>
    <col min="269" max="269" width="11.28515625" customWidth="1"/>
    <col min="270" max="270" width="17.5703125" customWidth="1"/>
    <col min="271" max="271" width="7.5703125" customWidth="1"/>
    <col min="272" max="272" width="7.7109375" customWidth="1"/>
    <col min="273" max="273" width="7.28515625" customWidth="1"/>
    <col min="274" max="274" width="8.28515625" customWidth="1"/>
    <col min="275" max="275" width="20.140625" customWidth="1"/>
    <col min="276" max="276" width="1.5703125" customWidth="1"/>
    <col min="277" max="277" width="7.42578125" customWidth="1"/>
    <col min="278" max="278" width="7.85546875" customWidth="1"/>
    <col min="279" max="279" width="8" customWidth="1"/>
    <col min="280" max="280" width="8.42578125" customWidth="1"/>
    <col min="281" max="281" width="14.28515625" customWidth="1"/>
    <col min="282" max="282" width="53.85546875" customWidth="1"/>
    <col min="283" max="283" width="30.85546875" customWidth="1"/>
    <col min="284" max="284" width="33.7109375" customWidth="1"/>
    <col min="513" max="513" width="24.5703125" customWidth="1"/>
    <col min="514" max="514" width="16.140625" customWidth="1"/>
    <col min="516" max="516" width="14.85546875" customWidth="1"/>
    <col min="517" max="517" width="6" customWidth="1"/>
    <col min="518" max="518" width="16.85546875" customWidth="1"/>
    <col min="519" max="519" width="18" customWidth="1"/>
    <col min="520" max="520" width="12.85546875" customWidth="1"/>
    <col min="521" max="521" width="14.140625" customWidth="1"/>
    <col min="522" max="522" width="14.42578125" customWidth="1"/>
    <col min="523" max="523" width="14.140625" customWidth="1"/>
    <col min="524" max="524" width="14.28515625" customWidth="1"/>
    <col min="525" max="525" width="11.28515625" customWidth="1"/>
    <col min="526" max="526" width="17.5703125" customWidth="1"/>
    <col min="527" max="527" width="7.5703125" customWidth="1"/>
    <col min="528" max="528" width="7.7109375" customWidth="1"/>
    <col min="529" max="529" width="7.28515625" customWidth="1"/>
    <col min="530" max="530" width="8.28515625" customWidth="1"/>
    <col min="531" max="531" width="20.140625" customWidth="1"/>
    <col min="532" max="532" width="1.5703125" customWidth="1"/>
    <col min="533" max="533" width="7.42578125" customWidth="1"/>
    <col min="534" max="534" width="7.85546875" customWidth="1"/>
    <col min="535" max="535" width="8" customWidth="1"/>
    <col min="536" max="536" width="8.42578125" customWidth="1"/>
    <col min="537" max="537" width="14.28515625" customWidth="1"/>
    <col min="538" max="538" width="53.85546875" customWidth="1"/>
    <col min="539" max="539" width="30.85546875" customWidth="1"/>
    <col min="540" max="540" width="33.7109375" customWidth="1"/>
    <col min="769" max="769" width="24.5703125" customWidth="1"/>
    <col min="770" max="770" width="16.140625" customWidth="1"/>
    <col min="772" max="772" width="14.85546875" customWidth="1"/>
    <col min="773" max="773" width="6" customWidth="1"/>
    <col min="774" max="774" width="16.85546875" customWidth="1"/>
    <col min="775" max="775" width="18" customWidth="1"/>
    <col min="776" max="776" width="12.85546875" customWidth="1"/>
    <col min="777" max="777" width="14.140625" customWidth="1"/>
    <col min="778" max="778" width="14.42578125" customWidth="1"/>
    <col min="779" max="779" width="14.140625" customWidth="1"/>
    <col min="780" max="780" width="14.28515625" customWidth="1"/>
    <col min="781" max="781" width="11.28515625" customWidth="1"/>
    <col min="782" max="782" width="17.5703125" customWidth="1"/>
    <col min="783" max="783" width="7.5703125" customWidth="1"/>
    <col min="784" max="784" width="7.7109375" customWidth="1"/>
    <col min="785" max="785" width="7.28515625" customWidth="1"/>
    <col min="786" max="786" width="8.28515625" customWidth="1"/>
    <col min="787" max="787" width="20.140625" customWidth="1"/>
    <col min="788" max="788" width="1.5703125" customWidth="1"/>
    <col min="789" max="789" width="7.42578125" customWidth="1"/>
    <col min="790" max="790" width="7.85546875" customWidth="1"/>
    <col min="791" max="791" width="8" customWidth="1"/>
    <col min="792" max="792" width="8.42578125" customWidth="1"/>
    <col min="793" max="793" width="14.28515625" customWidth="1"/>
    <col min="794" max="794" width="53.85546875" customWidth="1"/>
    <col min="795" max="795" width="30.85546875" customWidth="1"/>
    <col min="796" max="796" width="33.7109375" customWidth="1"/>
    <col min="1025" max="1025" width="24.5703125" customWidth="1"/>
    <col min="1026" max="1026" width="16.140625" customWidth="1"/>
    <col min="1028" max="1028" width="14.85546875" customWidth="1"/>
    <col min="1029" max="1029" width="6" customWidth="1"/>
    <col min="1030" max="1030" width="16.85546875" customWidth="1"/>
    <col min="1031" max="1031" width="18" customWidth="1"/>
    <col min="1032" max="1032" width="12.85546875" customWidth="1"/>
    <col min="1033" max="1033" width="14.140625" customWidth="1"/>
    <col min="1034" max="1034" width="14.42578125" customWidth="1"/>
    <col min="1035" max="1035" width="14.140625" customWidth="1"/>
    <col min="1036" max="1036" width="14.28515625" customWidth="1"/>
    <col min="1037" max="1037" width="11.28515625" customWidth="1"/>
    <col min="1038" max="1038" width="17.5703125" customWidth="1"/>
    <col min="1039" max="1039" width="7.5703125" customWidth="1"/>
    <col min="1040" max="1040" width="7.7109375" customWidth="1"/>
    <col min="1041" max="1041" width="7.28515625" customWidth="1"/>
    <col min="1042" max="1042" width="8.28515625" customWidth="1"/>
    <col min="1043" max="1043" width="20.140625" customWidth="1"/>
    <col min="1044" max="1044" width="1.5703125" customWidth="1"/>
    <col min="1045" max="1045" width="7.42578125" customWidth="1"/>
    <col min="1046" max="1046" width="7.85546875" customWidth="1"/>
    <col min="1047" max="1047" width="8" customWidth="1"/>
    <col min="1048" max="1048" width="8.42578125" customWidth="1"/>
    <col min="1049" max="1049" width="14.28515625" customWidth="1"/>
    <col min="1050" max="1050" width="53.85546875" customWidth="1"/>
    <col min="1051" max="1051" width="30.85546875" customWidth="1"/>
    <col min="1052" max="1052" width="33.7109375" customWidth="1"/>
    <col min="1281" max="1281" width="24.5703125" customWidth="1"/>
    <col min="1282" max="1282" width="16.140625" customWidth="1"/>
    <col min="1284" max="1284" width="14.85546875" customWidth="1"/>
    <col min="1285" max="1285" width="6" customWidth="1"/>
    <col min="1286" max="1286" width="16.85546875" customWidth="1"/>
    <col min="1287" max="1287" width="18" customWidth="1"/>
    <col min="1288" max="1288" width="12.85546875" customWidth="1"/>
    <col min="1289" max="1289" width="14.140625" customWidth="1"/>
    <col min="1290" max="1290" width="14.42578125" customWidth="1"/>
    <col min="1291" max="1291" width="14.140625" customWidth="1"/>
    <col min="1292" max="1292" width="14.28515625" customWidth="1"/>
    <col min="1293" max="1293" width="11.28515625" customWidth="1"/>
    <col min="1294" max="1294" width="17.5703125" customWidth="1"/>
    <col min="1295" max="1295" width="7.5703125" customWidth="1"/>
    <col min="1296" max="1296" width="7.7109375" customWidth="1"/>
    <col min="1297" max="1297" width="7.28515625" customWidth="1"/>
    <col min="1298" max="1298" width="8.28515625" customWidth="1"/>
    <col min="1299" max="1299" width="20.140625" customWidth="1"/>
    <col min="1300" max="1300" width="1.5703125" customWidth="1"/>
    <col min="1301" max="1301" width="7.42578125" customWidth="1"/>
    <col min="1302" max="1302" width="7.85546875" customWidth="1"/>
    <col min="1303" max="1303" width="8" customWidth="1"/>
    <col min="1304" max="1304" width="8.42578125" customWidth="1"/>
    <col min="1305" max="1305" width="14.28515625" customWidth="1"/>
    <col min="1306" max="1306" width="53.85546875" customWidth="1"/>
    <col min="1307" max="1307" width="30.85546875" customWidth="1"/>
    <col min="1308" max="1308" width="33.7109375" customWidth="1"/>
    <col min="1537" max="1537" width="24.5703125" customWidth="1"/>
    <col min="1538" max="1538" width="16.140625" customWidth="1"/>
    <col min="1540" max="1540" width="14.85546875" customWidth="1"/>
    <col min="1541" max="1541" width="6" customWidth="1"/>
    <col min="1542" max="1542" width="16.85546875" customWidth="1"/>
    <col min="1543" max="1543" width="18" customWidth="1"/>
    <col min="1544" max="1544" width="12.85546875" customWidth="1"/>
    <col min="1545" max="1545" width="14.140625" customWidth="1"/>
    <col min="1546" max="1546" width="14.42578125" customWidth="1"/>
    <col min="1547" max="1547" width="14.140625" customWidth="1"/>
    <col min="1548" max="1548" width="14.28515625" customWidth="1"/>
    <col min="1549" max="1549" width="11.28515625" customWidth="1"/>
    <col min="1550" max="1550" width="17.5703125" customWidth="1"/>
    <col min="1551" max="1551" width="7.5703125" customWidth="1"/>
    <col min="1552" max="1552" width="7.7109375" customWidth="1"/>
    <col min="1553" max="1553" width="7.28515625" customWidth="1"/>
    <col min="1554" max="1554" width="8.28515625" customWidth="1"/>
    <col min="1555" max="1555" width="20.140625" customWidth="1"/>
    <col min="1556" max="1556" width="1.5703125" customWidth="1"/>
    <col min="1557" max="1557" width="7.42578125" customWidth="1"/>
    <col min="1558" max="1558" width="7.85546875" customWidth="1"/>
    <col min="1559" max="1559" width="8" customWidth="1"/>
    <col min="1560" max="1560" width="8.42578125" customWidth="1"/>
    <col min="1561" max="1561" width="14.28515625" customWidth="1"/>
    <col min="1562" max="1562" width="53.85546875" customWidth="1"/>
    <col min="1563" max="1563" width="30.85546875" customWidth="1"/>
    <col min="1564" max="1564" width="33.7109375" customWidth="1"/>
    <col min="1793" max="1793" width="24.5703125" customWidth="1"/>
    <col min="1794" max="1794" width="16.140625" customWidth="1"/>
    <col min="1796" max="1796" width="14.85546875" customWidth="1"/>
    <col min="1797" max="1797" width="6" customWidth="1"/>
    <col min="1798" max="1798" width="16.85546875" customWidth="1"/>
    <col min="1799" max="1799" width="18" customWidth="1"/>
    <col min="1800" max="1800" width="12.85546875" customWidth="1"/>
    <col min="1801" max="1801" width="14.140625" customWidth="1"/>
    <col min="1802" max="1802" width="14.42578125" customWidth="1"/>
    <col min="1803" max="1803" width="14.140625" customWidth="1"/>
    <col min="1804" max="1804" width="14.28515625" customWidth="1"/>
    <col min="1805" max="1805" width="11.28515625" customWidth="1"/>
    <col min="1806" max="1806" width="17.5703125" customWidth="1"/>
    <col min="1807" max="1807" width="7.5703125" customWidth="1"/>
    <col min="1808" max="1808" width="7.7109375" customWidth="1"/>
    <col min="1809" max="1809" width="7.28515625" customWidth="1"/>
    <col min="1810" max="1810" width="8.28515625" customWidth="1"/>
    <col min="1811" max="1811" width="20.140625" customWidth="1"/>
    <col min="1812" max="1812" width="1.5703125" customWidth="1"/>
    <col min="1813" max="1813" width="7.42578125" customWidth="1"/>
    <col min="1814" max="1814" width="7.85546875" customWidth="1"/>
    <col min="1815" max="1815" width="8" customWidth="1"/>
    <col min="1816" max="1816" width="8.42578125" customWidth="1"/>
    <col min="1817" max="1817" width="14.28515625" customWidth="1"/>
    <col min="1818" max="1818" width="53.85546875" customWidth="1"/>
    <col min="1819" max="1819" width="30.85546875" customWidth="1"/>
    <col min="1820" max="1820" width="33.7109375" customWidth="1"/>
    <col min="2049" max="2049" width="24.5703125" customWidth="1"/>
    <col min="2050" max="2050" width="16.140625" customWidth="1"/>
    <col min="2052" max="2052" width="14.85546875" customWidth="1"/>
    <col min="2053" max="2053" width="6" customWidth="1"/>
    <col min="2054" max="2054" width="16.85546875" customWidth="1"/>
    <col min="2055" max="2055" width="18" customWidth="1"/>
    <col min="2056" max="2056" width="12.85546875" customWidth="1"/>
    <col min="2057" max="2057" width="14.140625" customWidth="1"/>
    <col min="2058" max="2058" width="14.42578125" customWidth="1"/>
    <col min="2059" max="2059" width="14.140625" customWidth="1"/>
    <col min="2060" max="2060" width="14.28515625" customWidth="1"/>
    <col min="2061" max="2061" width="11.28515625" customWidth="1"/>
    <col min="2062" max="2062" width="17.5703125" customWidth="1"/>
    <col min="2063" max="2063" width="7.5703125" customWidth="1"/>
    <col min="2064" max="2064" width="7.7109375" customWidth="1"/>
    <col min="2065" max="2065" width="7.28515625" customWidth="1"/>
    <col min="2066" max="2066" width="8.28515625" customWidth="1"/>
    <col min="2067" max="2067" width="20.140625" customWidth="1"/>
    <col min="2068" max="2068" width="1.5703125" customWidth="1"/>
    <col min="2069" max="2069" width="7.42578125" customWidth="1"/>
    <col min="2070" max="2070" width="7.85546875" customWidth="1"/>
    <col min="2071" max="2071" width="8" customWidth="1"/>
    <col min="2072" max="2072" width="8.42578125" customWidth="1"/>
    <col min="2073" max="2073" width="14.28515625" customWidth="1"/>
    <col min="2074" max="2074" width="53.85546875" customWidth="1"/>
    <col min="2075" max="2075" width="30.85546875" customWidth="1"/>
    <col min="2076" max="2076" width="33.7109375" customWidth="1"/>
    <col min="2305" max="2305" width="24.5703125" customWidth="1"/>
    <col min="2306" max="2306" width="16.140625" customWidth="1"/>
    <col min="2308" max="2308" width="14.85546875" customWidth="1"/>
    <col min="2309" max="2309" width="6" customWidth="1"/>
    <col min="2310" max="2310" width="16.85546875" customWidth="1"/>
    <col min="2311" max="2311" width="18" customWidth="1"/>
    <col min="2312" max="2312" width="12.85546875" customWidth="1"/>
    <col min="2313" max="2313" width="14.140625" customWidth="1"/>
    <col min="2314" max="2314" width="14.42578125" customWidth="1"/>
    <col min="2315" max="2315" width="14.140625" customWidth="1"/>
    <col min="2316" max="2316" width="14.28515625" customWidth="1"/>
    <col min="2317" max="2317" width="11.28515625" customWidth="1"/>
    <col min="2318" max="2318" width="17.5703125" customWidth="1"/>
    <col min="2319" max="2319" width="7.5703125" customWidth="1"/>
    <col min="2320" max="2320" width="7.7109375" customWidth="1"/>
    <col min="2321" max="2321" width="7.28515625" customWidth="1"/>
    <col min="2322" max="2322" width="8.28515625" customWidth="1"/>
    <col min="2323" max="2323" width="20.140625" customWidth="1"/>
    <col min="2324" max="2324" width="1.5703125" customWidth="1"/>
    <col min="2325" max="2325" width="7.42578125" customWidth="1"/>
    <col min="2326" max="2326" width="7.85546875" customWidth="1"/>
    <col min="2327" max="2327" width="8" customWidth="1"/>
    <col min="2328" max="2328" width="8.42578125" customWidth="1"/>
    <col min="2329" max="2329" width="14.28515625" customWidth="1"/>
    <col min="2330" max="2330" width="53.85546875" customWidth="1"/>
    <col min="2331" max="2331" width="30.85546875" customWidth="1"/>
    <col min="2332" max="2332" width="33.7109375" customWidth="1"/>
    <col min="2561" max="2561" width="24.5703125" customWidth="1"/>
    <col min="2562" max="2562" width="16.140625" customWidth="1"/>
    <col min="2564" max="2564" width="14.85546875" customWidth="1"/>
    <col min="2565" max="2565" width="6" customWidth="1"/>
    <col min="2566" max="2566" width="16.85546875" customWidth="1"/>
    <col min="2567" max="2567" width="18" customWidth="1"/>
    <col min="2568" max="2568" width="12.85546875" customWidth="1"/>
    <col min="2569" max="2569" width="14.140625" customWidth="1"/>
    <col min="2570" max="2570" width="14.42578125" customWidth="1"/>
    <col min="2571" max="2571" width="14.140625" customWidth="1"/>
    <col min="2572" max="2572" width="14.28515625" customWidth="1"/>
    <col min="2573" max="2573" width="11.28515625" customWidth="1"/>
    <col min="2574" max="2574" width="17.5703125" customWidth="1"/>
    <col min="2575" max="2575" width="7.5703125" customWidth="1"/>
    <col min="2576" max="2576" width="7.7109375" customWidth="1"/>
    <col min="2577" max="2577" width="7.28515625" customWidth="1"/>
    <col min="2578" max="2578" width="8.28515625" customWidth="1"/>
    <col min="2579" max="2579" width="20.140625" customWidth="1"/>
    <col min="2580" max="2580" width="1.5703125" customWidth="1"/>
    <col min="2581" max="2581" width="7.42578125" customWidth="1"/>
    <col min="2582" max="2582" width="7.85546875" customWidth="1"/>
    <col min="2583" max="2583" width="8" customWidth="1"/>
    <col min="2584" max="2584" width="8.42578125" customWidth="1"/>
    <col min="2585" max="2585" width="14.28515625" customWidth="1"/>
    <col min="2586" max="2586" width="53.85546875" customWidth="1"/>
    <col min="2587" max="2587" width="30.85546875" customWidth="1"/>
    <col min="2588" max="2588" width="33.7109375" customWidth="1"/>
    <col min="2817" max="2817" width="24.5703125" customWidth="1"/>
    <col min="2818" max="2818" width="16.140625" customWidth="1"/>
    <col min="2820" max="2820" width="14.85546875" customWidth="1"/>
    <col min="2821" max="2821" width="6" customWidth="1"/>
    <col min="2822" max="2822" width="16.85546875" customWidth="1"/>
    <col min="2823" max="2823" width="18" customWidth="1"/>
    <col min="2824" max="2824" width="12.85546875" customWidth="1"/>
    <col min="2825" max="2825" width="14.140625" customWidth="1"/>
    <col min="2826" max="2826" width="14.42578125" customWidth="1"/>
    <col min="2827" max="2827" width="14.140625" customWidth="1"/>
    <col min="2828" max="2828" width="14.28515625" customWidth="1"/>
    <col min="2829" max="2829" width="11.28515625" customWidth="1"/>
    <col min="2830" max="2830" width="17.5703125" customWidth="1"/>
    <col min="2831" max="2831" width="7.5703125" customWidth="1"/>
    <col min="2832" max="2832" width="7.7109375" customWidth="1"/>
    <col min="2833" max="2833" width="7.28515625" customWidth="1"/>
    <col min="2834" max="2834" width="8.28515625" customWidth="1"/>
    <col min="2835" max="2835" width="20.140625" customWidth="1"/>
    <col min="2836" max="2836" width="1.5703125" customWidth="1"/>
    <col min="2837" max="2837" width="7.42578125" customWidth="1"/>
    <col min="2838" max="2838" width="7.85546875" customWidth="1"/>
    <col min="2839" max="2839" width="8" customWidth="1"/>
    <col min="2840" max="2840" width="8.42578125" customWidth="1"/>
    <col min="2841" max="2841" width="14.28515625" customWidth="1"/>
    <col min="2842" max="2842" width="53.85546875" customWidth="1"/>
    <col min="2843" max="2843" width="30.85546875" customWidth="1"/>
    <col min="2844" max="2844" width="33.7109375" customWidth="1"/>
    <col min="3073" max="3073" width="24.5703125" customWidth="1"/>
    <col min="3074" max="3074" width="16.140625" customWidth="1"/>
    <col min="3076" max="3076" width="14.85546875" customWidth="1"/>
    <col min="3077" max="3077" width="6" customWidth="1"/>
    <col min="3078" max="3078" width="16.85546875" customWidth="1"/>
    <col min="3079" max="3079" width="18" customWidth="1"/>
    <col min="3080" max="3080" width="12.85546875" customWidth="1"/>
    <col min="3081" max="3081" width="14.140625" customWidth="1"/>
    <col min="3082" max="3082" width="14.42578125" customWidth="1"/>
    <col min="3083" max="3083" width="14.140625" customWidth="1"/>
    <col min="3084" max="3084" width="14.28515625" customWidth="1"/>
    <col min="3085" max="3085" width="11.28515625" customWidth="1"/>
    <col min="3086" max="3086" width="17.5703125" customWidth="1"/>
    <col min="3087" max="3087" width="7.5703125" customWidth="1"/>
    <col min="3088" max="3088" width="7.7109375" customWidth="1"/>
    <col min="3089" max="3089" width="7.28515625" customWidth="1"/>
    <col min="3090" max="3090" width="8.28515625" customWidth="1"/>
    <col min="3091" max="3091" width="20.140625" customWidth="1"/>
    <col min="3092" max="3092" width="1.5703125" customWidth="1"/>
    <col min="3093" max="3093" width="7.42578125" customWidth="1"/>
    <col min="3094" max="3094" width="7.85546875" customWidth="1"/>
    <col min="3095" max="3095" width="8" customWidth="1"/>
    <col min="3096" max="3096" width="8.42578125" customWidth="1"/>
    <col min="3097" max="3097" width="14.28515625" customWidth="1"/>
    <col min="3098" max="3098" width="53.85546875" customWidth="1"/>
    <col min="3099" max="3099" width="30.85546875" customWidth="1"/>
    <col min="3100" max="3100" width="33.7109375" customWidth="1"/>
    <col min="3329" max="3329" width="24.5703125" customWidth="1"/>
    <col min="3330" max="3330" width="16.140625" customWidth="1"/>
    <col min="3332" max="3332" width="14.85546875" customWidth="1"/>
    <col min="3333" max="3333" width="6" customWidth="1"/>
    <col min="3334" max="3334" width="16.85546875" customWidth="1"/>
    <col min="3335" max="3335" width="18" customWidth="1"/>
    <col min="3336" max="3336" width="12.85546875" customWidth="1"/>
    <col min="3337" max="3337" width="14.140625" customWidth="1"/>
    <col min="3338" max="3338" width="14.42578125" customWidth="1"/>
    <col min="3339" max="3339" width="14.140625" customWidth="1"/>
    <col min="3340" max="3340" width="14.28515625" customWidth="1"/>
    <col min="3341" max="3341" width="11.28515625" customWidth="1"/>
    <col min="3342" max="3342" width="17.5703125" customWidth="1"/>
    <col min="3343" max="3343" width="7.5703125" customWidth="1"/>
    <col min="3344" max="3344" width="7.7109375" customWidth="1"/>
    <col min="3345" max="3345" width="7.28515625" customWidth="1"/>
    <col min="3346" max="3346" width="8.28515625" customWidth="1"/>
    <col min="3347" max="3347" width="20.140625" customWidth="1"/>
    <col min="3348" max="3348" width="1.5703125" customWidth="1"/>
    <col min="3349" max="3349" width="7.42578125" customWidth="1"/>
    <col min="3350" max="3350" width="7.85546875" customWidth="1"/>
    <col min="3351" max="3351" width="8" customWidth="1"/>
    <col min="3352" max="3352" width="8.42578125" customWidth="1"/>
    <col min="3353" max="3353" width="14.28515625" customWidth="1"/>
    <col min="3354" max="3354" width="53.85546875" customWidth="1"/>
    <col min="3355" max="3355" width="30.85546875" customWidth="1"/>
    <col min="3356" max="3356" width="33.7109375" customWidth="1"/>
    <col min="3585" max="3585" width="24.5703125" customWidth="1"/>
    <col min="3586" max="3586" width="16.140625" customWidth="1"/>
    <col min="3588" max="3588" width="14.85546875" customWidth="1"/>
    <col min="3589" max="3589" width="6" customWidth="1"/>
    <col min="3590" max="3590" width="16.85546875" customWidth="1"/>
    <col min="3591" max="3591" width="18" customWidth="1"/>
    <col min="3592" max="3592" width="12.85546875" customWidth="1"/>
    <col min="3593" max="3593" width="14.140625" customWidth="1"/>
    <col min="3594" max="3594" width="14.42578125" customWidth="1"/>
    <col min="3595" max="3595" width="14.140625" customWidth="1"/>
    <col min="3596" max="3596" width="14.28515625" customWidth="1"/>
    <col min="3597" max="3597" width="11.28515625" customWidth="1"/>
    <col min="3598" max="3598" width="17.5703125" customWidth="1"/>
    <col min="3599" max="3599" width="7.5703125" customWidth="1"/>
    <col min="3600" max="3600" width="7.7109375" customWidth="1"/>
    <col min="3601" max="3601" width="7.28515625" customWidth="1"/>
    <col min="3602" max="3602" width="8.28515625" customWidth="1"/>
    <col min="3603" max="3603" width="20.140625" customWidth="1"/>
    <col min="3604" max="3604" width="1.5703125" customWidth="1"/>
    <col min="3605" max="3605" width="7.42578125" customWidth="1"/>
    <col min="3606" max="3606" width="7.85546875" customWidth="1"/>
    <col min="3607" max="3607" width="8" customWidth="1"/>
    <col min="3608" max="3608" width="8.42578125" customWidth="1"/>
    <col min="3609" max="3609" width="14.28515625" customWidth="1"/>
    <col min="3610" max="3610" width="53.85546875" customWidth="1"/>
    <col min="3611" max="3611" width="30.85546875" customWidth="1"/>
    <col min="3612" max="3612" width="33.7109375" customWidth="1"/>
    <col min="3841" max="3841" width="24.5703125" customWidth="1"/>
    <col min="3842" max="3842" width="16.140625" customWidth="1"/>
    <col min="3844" max="3844" width="14.85546875" customWidth="1"/>
    <col min="3845" max="3845" width="6" customWidth="1"/>
    <col min="3846" max="3846" width="16.85546875" customWidth="1"/>
    <col min="3847" max="3847" width="18" customWidth="1"/>
    <col min="3848" max="3848" width="12.85546875" customWidth="1"/>
    <col min="3849" max="3849" width="14.140625" customWidth="1"/>
    <col min="3850" max="3850" width="14.42578125" customWidth="1"/>
    <col min="3851" max="3851" width="14.140625" customWidth="1"/>
    <col min="3852" max="3852" width="14.28515625" customWidth="1"/>
    <col min="3853" max="3853" width="11.28515625" customWidth="1"/>
    <col min="3854" max="3854" width="17.5703125" customWidth="1"/>
    <col min="3855" max="3855" width="7.5703125" customWidth="1"/>
    <col min="3856" max="3856" width="7.7109375" customWidth="1"/>
    <col min="3857" max="3857" width="7.28515625" customWidth="1"/>
    <col min="3858" max="3858" width="8.28515625" customWidth="1"/>
    <col min="3859" max="3859" width="20.140625" customWidth="1"/>
    <col min="3860" max="3860" width="1.5703125" customWidth="1"/>
    <col min="3861" max="3861" width="7.42578125" customWidth="1"/>
    <col min="3862" max="3862" width="7.85546875" customWidth="1"/>
    <col min="3863" max="3863" width="8" customWidth="1"/>
    <col min="3864" max="3864" width="8.42578125" customWidth="1"/>
    <col min="3865" max="3865" width="14.28515625" customWidth="1"/>
    <col min="3866" max="3866" width="53.85546875" customWidth="1"/>
    <col min="3867" max="3867" width="30.85546875" customWidth="1"/>
    <col min="3868" max="3868" width="33.7109375" customWidth="1"/>
    <col min="4097" max="4097" width="24.5703125" customWidth="1"/>
    <col min="4098" max="4098" width="16.140625" customWidth="1"/>
    <col min="4100" max="4100" width="14.85546875" customWidth="1"/>
    <col min="4101" max="4101" width="6" customWidth="1"/>
    <col min="4102" max="4102" width="16.85546875" customWidth="1"/>
    <col min="4103" max="4103" width="18" customWidth="1"/>
    <col min="4104" max="4104" width="12.85546875" customWidth="1"/>
    <col min="4105" max="4105" width="14.140625" customWidth="1"/>
    <col min="4106" max="4106" width="14.42578125" customWidth="1"/>
    <col min="4107" max="4107" width="14.140625" customWidth="1"/>
    <col min="4108" max="4108" width="14.28515625" customWidth="1"/>
    <col min="4109" max="4109" width="11.28515625" customWidth="1"/>
    <col min="4110" max="4110" width="17.5703125" customWidth="1"/>
    <col min="4111" max="4111" width="7.5703125" customWidth="1"/>
    <col min="4112" max="4112" width="7.7109375" customWidth="1"/>
    <col min="4113" max="4113" width="7.28515625" customWidth="1"/>
    <col min="4114" max="4114" width="8.28515625" customWidth="1"/>
    <col min="4115" max="4115" width="20.140625" customWidth="1"/>
    <col min="4116" max="4116" width="1.5703125" customWidth="1"/>
    <col min="4117" max="4117" width="7.42578125" customWidth="1"/>
    <col min="4118" max="4118" width="7.85546875" customWidth="1"/>
    <col min="4119" max="4119" width="8" customWidth="1"/>
    <col min="4120" max="4120" width="8.42578125" customWidth="1"/>
    <col min="4121" max="4121" width="14.28515625" customWidth="1"/>
    <col min="4122" max="4122" width="53.85546875" customWidth="1"/>
    <col min="4123" max="4123" width="30.85546875" customWidth="1"/>
    <col min="4124" max="4124" width="33.7109375" customWidth="1"/>
    <col min="4353" max="4353" width="24.5703125" customWidth="1"/>
    <col min="4354" max="4354" width="16.140625" customWidth="1"/>
    <col min="4356" max="4356" width="14.85546875" customWidth="1"/>
    <col min="4357" max="4357" width="6" customWidth="1"/>
    <col min="4358" max="4358" width="16.85546875" customWidth="1"/>
    <col min="4359" max="4359" width="18" customWidth="1"/>
    <col min="4360" max="4360" width="12.85546875" customWidth="1"/>
    <col min="4361" max="4361" width="14.140625" customWidth="1"/>
    <col min="4362" max="4362" width="14.42578125" customWidth="1"/>
    <col min="4363" max="4363" width="14.140625" customWidth="1"/>
    <col min="4364" max="4364" width="14.28515625" customWidth="1"/>
    <col min="4365" max="4365" width="11.28515625" customWidth="1"/>
    <col min="4366" max="4366" width="17.5703125" customWidth="1"/>
    <col min="4367" max="4367" width="7.5703125" customWidth="1"/>
    <col min="4368" max="4368" width="7.7109375" customWidth="1"/>
    <col min="4369" max="4369" width="7.28515625" customWidth="1"/>
    <col min="4370" max="4370" width="8.28515625" customWidth="1"/>
    <col min="4371" max="4371" width="20.140625" customWidth="1"/>
    <col min="4372" max="4372" width="1.5703125" customWidth="1"/>
    <col min="4373" max="4373" width="7.42578125" customWidth="1"/>
    <col min="4374" max="4374" width="7.85546875" customWidth="1"/>
    <col min="4375" max="4375" width="8" customWidth="1"/>
    <col min="4376" max="4376" width="8.42578125" customWidth="1"/>
    <col min="4377" max="4377" width="14.28515625" customWidth="1"/>
    <col min="4378" max="4378" width="53.85546875" customWidth="1"/>
    <col min="4379" max="4379" width="30.85546875" customWidth="1"/>
    <col min="4380" max="4380" width="33.7109375" customWidth="1"/>
    <col min="4609" max="4609" width="24.5703125" customWidth="1"/>
    <col min="4610" max="4610" width="16.140625" customWidth="1"/>
    <col min="4612" max="4612" width="14.85546875" customWidth="1"/>
    <col min="4613" max="4613" width="6" customWidth="1"/>
    <col min="4614" max="4614" width="16.85546875" customWidth="1"/>
    <col min="4615" max="4615" width="18" customWidth="1"/>
    <col min="4616" max="4616" width="12.85546875" customWidth="1"/>
    <col min="4617" max="4617" width="14.140625" customWidth="1"/>
    <col min="4618" max="4618" width="14.42578125" customWidth="1"/>
    <col min="4619" max="4619" width="14.140625" customWidth="1"/>
    <col min="4620" max="4620" width="14.28515625" customWidth="1"/>
    <col min="4621" max="4621" width="11.28515625" customWidth="1"/>
    <col min="4622" max="4622" width="17.5703125" customWidth="1"/>
    <col min="4623" max="4623" width="7.5703125" customWidth="1"/>
    <col min="4624" max="4624" width="7.7109375" customWidth="1"/>
    <col min="4625" max="4625" width="7.28515625" customWidth="1"/>
    <col min="4626" max="4626" width="8.28515625" customWidth="1"/>
    <col min="4627" max="4627" width="20.140625" customWidth="1"/>
    <col min="4628" max="4628" width="1.5703125" customWidth="1"/>
    <col min="4629" max="4629" width="7.42578125" customWidth="1"/>
    <col min="4630" max="4630" width="7.85546875" customWidth="1"/>
    <col min="4631" max="4631" width="8" customWidth="1"/>
    <col min="4632" max="4632" width="8.42578125" customWidth="1"/>
    <col min="4633" max="4633" width="14.28515625" customWidth="1"/>
    <col min="4634" max="4634" width="53.85546875" customWidth="1"/>
    <col min="4635" max="4635" width="30.85546875" customWidth="1"/>
    <col min="4636" max="4636" width="33.7109375" customWidth="1"/>
    <col min="4865" max="4865" width="24.5703125" customWidth="1"/>
    <col min="4866" max="4866" width="16.140625" customWidth="1"/>
    <col min="4868" max="4868" width="14.85546875" customWidth="1"/>
    <col min="4869" max="4869" width="6" customWidth="1"/>
    <col min="4870" max="4870" width="16.85546875" customWidth="1"/>
    <col min="4871" max="4871" width="18" customWidth="1"/>
    <col min="4872" max="4872" width="12.85546875" customWidth="1"/>
    <col min="4873" max="4873" width="14.140625" customWidth="1"/>
    <col min="4874" max="4874" width="14.42578125" customWidth="1"/>
    <col min="4875" max="4875" width="14.140625" customWidth="1"/>
    <col min="4876" max="4876" width="14.28515625" customWidth="1"/>
    <col min="4877" max="4877" width="11.28515625" customWidth="1"/>
    <col min="4878" max="4878" width="17.5703125" customWidth="1"/>
    <col min="4879" max="4879" width="7.5703125" customWidth="1"/>
    <col min="4880" max="4880" width="7.7109375" customWidth="1"/>
    <col min="4881" max="4881" width="7.28515625" customWidth="1"/>
    <col min="4882" max="4882" width="8.28515625" customWidth="1"/>
    <col min="4883" max="4883" width="20.140625" customWidth="1"/>
    <col min="4884" max="4884" width="1.5703125" customWidth="1"/>
    <col min="4885" max="4885" width="7.42578125" customWidth="1"/>
    <col min="4886" max="4886" width="7.85546875" customWidth="1"/>
    <col min="4887" max="4887" width="8" customWidth="1"/>
    <col min="4888" max="4888" width="8.42578125" customWidth="1"/>
    <col min="4889" max="4889" width="14.28515625" customWidth="1"/>
    <col min="4890" max="4890" width="53.85546875" customWidth="1"/>
    <col min="4891" max="4891" width="30.85546875" customWidth="1"/>
    <col min="4892" max="4892" width="33.7109375" customWidth="1"/>
    <col min="5121" max="5121" width="24.5703125" customWidth="1"/>
    <col min="5122" max="5122" width="16.140625" customWidth="1"/>
    <col min="5124" max="5124" width="14.85546875" customWidth="1"/>
    <col min="5125" max="5125" width="6" customWidth="1"/>
    <col min="5126" max="5126" width="16.85546875" customWidth="1"/>
    <col min="5127" max="5127" width="18" customWidth="1"/>
    <col min="5128" max="5128" width="12.85546875" customWidth="1"/>
    <col min="5129" max="5129" width="14.140625" customWidth="1"/>
    <col min="5130" max="5130" width="14.42578125" customWidth="1"/>
    <col min="5131" max="5131" width="14.140625" customWidth="1"/>
    <col min="5132" max="5132" width="14.28515625" customWidth="1"/>
    <col min="5133" max="5133" width="11.28515625" customWidth="1"/>
    <col min="5134" max="5134" width="17.5703125" customWidth="1"/>
    <col min="5135" max="5135" width="7.5703125" customWidth="1"/>
    <col min="5136" max="5136" width="7.7109375" customWidth="1"/>
    <col min="5137" max="5137" width="7.28515625" customWidth="1"/>
    <col min="5138" max="5138" width="8.28515625" customWidth="1"/>
    <col min="5139" max="5139" width="20.140625" customWidth="1"/>
    <col min="5140" max="5140" width="1.5703125" customWidth="1"/>
    <col min="5141" max="5141" width="7.42578125" customWidth="1"/>
    <col min="5142" max="5142" width="7.85546875" customWidth="1"/>
    <col min="5143" max="5143" width="8" customWidth="1"/>
    <col min="5144" max="5144" width="8.42578125" customWidth="1"/>
    <col min="5145" max="5145" width="14.28515625" customWidth="1"/>
    <col min="5146" max="5146" width="53.85546875" customWidth="1"/>
    <col min="5147" max="5147" width="30.85546875" customWidth="1"/>
    <col min="5148" max="5148" width="33.7109375" customWidth="1"/>
    <col min="5377" max="5377" width="24.5703125" customWidth="1"/>
    <col min="5378" max="5378" width="16.140625" customWidth="1"/>
    <col min="5380" max="5380" width="14.85546875" customWidth="1"/>
    <col min="5381" max="5381" width="6" customWidth="1"/>
    <col min="5382" max="5382" width="16.85546875" customWidth="1"/>
    <col min="5383" max="5383" width="18" customWidth="1"/>
    <col min="5384" max="5384" width="12.85546875" customWidth="1"/>
    <col min="5385" max="5385" width="14.140625" customWidth="1"/>
    <col min="5386" max="5386" width="14.42578125" customWidth="1"/>
    <col min="5387" max="5387" width="14.140625" customWidth="1"/>
    <col min="5388" max="5388" width="14.28515625" customWidth="1"/>
    <col min="5389" max="5389" width="11.28515625" customWidth="1"/>
    <col min="5390" max="5390" width="17.5703125" customWidth="1"/>
    <col min="5391" max="5391" width="7.5703125" customWidth="1"/>
    <col min="5392" max="5392" width="7.7109375" customWidth="1"/>
    <col min="5393" max="5393" width="7.28515625" customWidth="1"/>
    <col min="5394" max="5394" width="8.28515625" customWidth="1"/>
    <col min="5395" max="5395" width="20.140625" customWidth="1"/>
    <col min="5396" max="5396" width="1.5703125" customWidth="1"/>
    <col min="5397" max="5397" width="7.42578125" customWidth="1"/>
    <col min="5398" max="5398" width="7.85546875" customWidth="1"/>
    <col min="5399" max="5399" width="8" customWidth="1"/>
    <col min="5400" max="5400" width="8.42578125" customWidth="1"/>
    <col min="5401" max="5401" width="14.28515625" customWidth="1"/>
    <col min="5402" max="5402" width="53.85546875" customWidth="1"/>
    <col min="5403" max="5403" width="30.85546875" customWidth="1"/>
    <col min="5404" max="5404" width="33.7109375" customWidth="1"/>
    <col min="5633" max="5633" width="24.5703125" customWidth="1"/>
    <col min="5634" max="5634" width="16.140625" customWidth="1"/>
    <col min="5636" max="5636" width="14.85546875" customWidth="1"/>
    <col min="5637" max="5637" width="6" customWidth="1"/>
    <col min="5638" max="5638" width="16.85546875" customWidth="1"/>
    <col min="5639" max="5639" width="18" customWidth="1"/>
    <col min="5640" max="5640" width="12.85546875" customWidth="1"/>
    <col min="5641" max="5641" width="14.140625" customWidth="1"/>
    <col min="5642" max="5642" width="14.42578125" customWidth="1"/>
    <col min="5643" max="5643" width="14.140625" customWidth="1"/>
    <col min="5644" max="5644" width="14.28515625" customWidth="1"/>
    <col min="5645" max="5645" width="11.28515625" customWidth="1"/>
    <col min="5646" max="5646" width="17.5703125" customWidth="1"/>
    <col min="5647" max="5647" width="7.5703125" customWidth="1"/>
    <col min="5648" max="5648" width="7.7109375" customWidth="1"/>
    <col min="5649" max="5649" width="7.28515625" customWidth="1"/>
    <col min="5650" max="5650" width="8.28515625" customWidth="1"/>
    <col min="5651" max="5651" width="20.140625" customWidth="1"/>
    <col min="5652" max="5652" width="1.5703125" customWidth="1"/>
    <col min="5653" max="5653" width="7.42578125" customWidth="1"/>
    <col min="5654" max="5654" width="7.85546875" customWidth="1"/>
    <col min="5655" max="5655" width="8" customWidth="1"/>
    <col min="5656" max="5656" width="8.42578125" customWidth="1"/>
    <col min="5657" max="5657" width="14.28515625" customWidth="1"/>
    <col min="5658" max="5658" width="53.85546875" customWidth="1"/>
    <col min="5659" max="5659" width="30.85546875" customWidth="1"/>
    <col min="5660" max="5660" width="33.7109375" customWidth="1"/>
    <col min="5889" max="5889" width="24.5703125" customWidth="1"/>
    <col min="5890" max="5890" width="16.140625" customWidth="1"/>
    <col min="5892" max="5892" width="14.85546875" customWidth="1"/>
    <col min="5893" max="5893" width="6" customWidth="1"/>
    <col min="5894" max="5894" width="16.85546875" customWidth="1"/>
    <col min="5895" max="5895" width="18" customWidth="1"/>
    <col min="5896" max="5896" width="12.85546875" customWidth="1"/>
    <col min="5897" max="5897" width="14.140625" customWidth="1"/>
    <col min="5898" max="5898" width="14.42578125" customWidth="1"/>
    <col min="5899" max="5899" width="14.140625" customWidth="1"/>
    <col min="5900" max="5900" width="14.28515625" customWidth="1"/>
    <col min="5901" max="5901" width="11.28515625" customWidth="1"/>
    <col min="5902" max="5902" width="17.5703125" customWidth="1"/>
    <col min="5903" max="5903" width="7.5703125" customWidth="1"/>
    <col min="5904" max="5904" width="7.7109375" customWidth="1"/>
    <col min="5905" max="5905" width="7.28515625" customWidth="1"/>
    <col min="5906" max="5906" width="8.28515625" customWidth="1"/>
    <col min="5907" max="5907" width="20.140625" customWidth="1"/>
    <col min="5908" max="5908" width="1.5703125" customWidth="1"/>
    <col min="5909" max="5909" width="7.42578125" customWidth="1"/>
    <col min="5910" max="5910" width="7.85546875" customWidth="1"/>
    <col min="5911" max="5911" width="8" customWidth="1"/>
    <col min="5912" max="5912" width="8.42578125" customWidth="1"/>
    <col min="5913" max="5913" width="14.28515625" customWidth="1"/>
    <col min="5914" max="5914" width="53.85546875" customWidth="1"/>
    <col min="5915" max="5915" width="30.85546875" customWidth="1"/>
    <col min="5916" max="5916" width="33.7109375" customWidth="1"/>
    <col min="6145" max="6145" width="24.5703125" customWidth="1"/>
    <col min="6146" max="6146" width="16.140625" customWidth="1"/>
    <col min="6148" max="6148" width="14.85546875" customWidth="1"/>
    <col min="6149" max="6149" width="6" customWidth="1"/>
    <col min="6150" max="6150" width="16.85546875" customWidth="1"/>
    <col min="6151" max="6151" width="18" customWidth="1"/>
    <col min="6152" max="6152" width="12.85546875" customWidth="1"/>
    <col min="6153" max="6153" width="14.140625" customWidth="1"/>
    <col min="6154" max="6154" width="14.42578125" customWidth="1"/>
    <col min="6155" max="6155" width="14.140625" customWidth="1"/>
    <col min="6156" max="6156" width="14.28515625" customWidth="1"/>
    <col min="6157" max="6157" width="11.28515625" customWidth="1"/>
    <col min="6158" max="6158" width="17.5703125" customWidth="1"/>
    <col min="6159" max="6159" width="7.5703125" customWidth="1"/>
    <col min="6160" max="6160" width="7.7109375" customWidth="1"/>
    <col min="6161" max="6161" width="7.28515625" customWidth="1"/>
    <col min="6162" max="6162" width="8.28515625" customWidth="1"/>
    <col min="6163" max="6163" width="20.140625" customWidth="1"/>
    <col min="6164" max="6164" width="1.5703125" customWidth="1"/>
    <col min="6165" max="6165" width="7.42578125" customWidth="1"/>
    <col min="6166" max="6166" width="7.85546875" customWidth="1"/>
    <col min="6167" max="6167" width="8" customWidth="1"/>
    <col min="6168" max="6168" width="8.42578125" customWidth="1"/>
    <col min="6169" max="6169" width="14.28515625" customWidth="1"/>
    <col min="6170" max="6170" width="53.85546875" customWidth="1"/>
    <col min="6171" max="6171" width="30.85546875" customWidth="1"/>
    <col min="6172" max="6172" width="33.7109375" customWidth="1"/>
    <col min="6401" max="6401" width="24.5703125" customWidth="1"/>
    <col min="6402" max="6402" width="16.140625" customWidth="1"/>
    <col min="6404" max="6404" width="14.85546875" customWidth="1"/>
    <col min="6405" max="6405" width="6" customWidth="1"/>
    <col min="6406" max="6406" width="16.85546875" customWidth="1"/>
    <col min="6407" max="6407" width="18" customWidth="1"/>
    <col min="6408" max="6408" width="12.85546875" customWidth="1"/>
    <col min="6409" max="6409" width="14.140625" customWidth="1"/>
    <col min="6410" max="6410" width="14.42578125" customWidth="1"/>
    <col min="6411" max="6411" width="14.140625" customWidth="1"/>
    <col min="6412" max="6412" width="14.28515625" customWidth="1"/>
    <col min="6413" max="6413" width="11.28515625" customWidth="1"/>
    <col min="6414" max="6414" width="17.5703125" customWidth="1"/>
    <col min="6415" max="6415" width="7.5703125" customWidth="1"/>
    <col min="6416" max="6416" width="7.7109375" customWidth="1"/>
    <col min="6417" max="6417" width="7.28515625" customWidth="1"/>
    <col min="6418" max="6418" width="8.28515625" customWidth="1"/>
    <col min="6419" max="6419" width="20.140625" customWidth="1"/>
    <col min="6420" max="6420" width="1.5703125" customWidth="1"/>
    <col min="6421" max="6421" width="7.42578125" customWidth="1"/>
    <col min="6422" max="6422" width="7.85546875" customWidth="1"/>
    <col min="6423" max="6423" width="8" customWidth="1"/>
    <col min="6424" max="6424" width="8.42578125" customWidth="1"/>
    <col min="6425" max="6425" width="14.28515625" customWidth="1"/>
    <col min="6426" max="6426" width="53.85546875" customWidth="1"/>
    <col min="6427" max="6427" width="30.85546875" customWidth="1"/>
    <col min="6428" max="6428" width="33.7109375" customWidth="1"/>
    <col min="6657" max="6657" width="24.5703125" customWidth="1"/>
    <col min="6658" max="6658" width="16.140625" customWidth="1"/>
    <col min="6660" max="6660" width="14.85546875" customWidth="1"/>
    <col min="6661" max="6661" width="6" customWidth="1"/>
    <col min="6662" max="6662" width="16.85546875" customWidth="1"/>
    <col min="6663" max="6663" width="18" customWidth="1"/>
    <col min="6664" max="6664" width="12.85546875" customWidth="1"/>
    <col min="6665" max="6665" width="14.140625" customWidth="1"/>
    <col min="6666" max="6666" width="14.42578125" customWidth="1"/>
    <col min="6667" max="6667" width="14.140625" customWidth="1"/>
    <col min="6668" max="6668" width="14.28515625" customWidth="1"/>
    <col min="6669" max="6669" width="11.28515625" customWidth="1"/>
    <col min="6670" max="6670" width="17.5703125" customWidth="1"/>
    <col min="6671" max="6671" width="7.5703125" customWidth="1"/>
    <col min="6672" max="6672" width="7.7109375" customWidth="1"/>
    <col min="6673" max="6673" width="7.28515625" customWidth="1"/>
    <col min="6674" max="6674" width="8.28515625" customWidth="1"/>
    <col min="6675" max="6675" width="20.140625" customWidth="1"/>
    <col min="6676" max="6676" width="1.5703125" customWidth="1"/>
    <col min="6677" max="6677" width="7.42578125" customWidth="1"/>
    <col min="6678" max="6678" width="7.85546875" customWidth="1"/>
    <col min="6679" max="6679" width="8" customWidth="1"/>
    <col min="6680" max="6680" width="8.42578125" customWidth="1"/>
    <col min="6681" max="6681" width="14.28515625" customWidth="1"/>
    <col min="6682" max="6682" width="53.85546875" customWidth="1"/>
    <col min="6683" max="6683" width="30.85546875" customWidth="1"/>
    <col min="6684" max="6684" width="33.7109375" customWidth="1"/>
    <col min="6913" max="6913" width="24.5703125" customWidth="1"/>
    <col min="6914" max="6914" width="16.140625" customWidth="1"/>
    <col min="6916" max="6916" width="14.85546875" customWidth="1"/>
    <col min="6917" max="6917" width="6" customWidth="1"/>
    <col min="6918" max="6918" width="16.85546875" customWidth="1"/>
    <col min="6919" max="6919" width="18" customWidth="1"/>
    <col min="6920" max="6920" width="12.85546875" customWidth="1"/>
    <col min="6921" max="6921" width="14.140625" customWidth="1"/>
    <col min="6922" max="6922" width="14.42578125" customWidth="1"/>
    <col min="6923" max="6923" width="14.140625" customWidth="1"/>
    <col min="6924" max="6924" width="14.28515625" customWidth="1"/>
    <col min="6925" max="6925" width="11.28515625" customWidth="1"/>
    <col min="6926" max="6926" width="17.5703125" customWidth="1"/>
    <col min="6927" max="6927" width="7.5703125" customWidth="1"/>
    <col min="6928" max="6928" width="7.7109375" customWidth="1"/>
    <col min="6929" max="6929" width="7.28515625" customWidth="1"/>
    <col min="6930" max="6930" width="8.28515625" customWidth="1"/>
    <col min="6931" max="6931" width="20.140625" customWidth="1"/>
    <col min="6932" max="6932" width="1.5703125" customWidth="1"/>
    <col min="6933" max="6933" width="7.42578125" customWidth="1"/>
    <col min="6934" max="6934" width="7.85546875" customWidth="1"/>
    <col min="6935" max="6935" width="8" customWidth="1"/>
    <col min="6936" max="6936" width="8.42578125" customWidth="1"/>
    <col min="6937" max="6937" width="14.28515625" customWidth="1"/>
    <col min="6938" max="6938" width="53.85546875" customWidth="1"/>
    <col min="6939" max="6939" width="30.85546875" customWidth="1"/>
    <col min="6940" max="6940" width="33.7109375" customWidth="1"/>
    <col min="7169" max="7169" width="24.5703125" customWidth="1"/>
    <col min="7170" max="7170" width="16.140625" customWidth="1"/>
    <col min="7172" max="7172" width="14.85546875" customWidth="1"/>
    <col min="7173" max="7173" width="6" customWidth="1"/>
    <col min="7174" max="7174" width="16.85546875" customWidth="1"/>
    <col min="7175" max="7175" width="18" customWidth="1"/>
    <col min="7176" max="7176" width="12.85546875" customWidth="1"/>
    <col min="7177" max="7177" width="14.140625" customWidth="1"/>
    <col min="7178" max="7178" width="14.42578125" customWidth="1"/>
    <col min="7179" max="7179" width="14.140625" customWidth="1"/>
    <col min="7180" max="7180" width="14.28515625" customWidth="1"/>
    <col min="7181" max="7181" width="11.28515625" customWidth="1"/>
    <col min="7182" max="7182" width="17.5703125" customWidth="1"/>
    <col min="7183" max="7183" width="7.5703125" customWidth="1"/>
    <col min="7184" max="7184" width="7.7109375" customWidth="1"/>
    <col min="7185" max="7185" width="7.28515625" customWidth="1"/>
    <col min="7186" max="7186" width="8.28515625" customWidth="1"/>
    <col min="7187" max="7187" width="20.140625" customWidth="1"/>
    <col min="7188" max="7188" width="1.5703125" customWidth="1"/>
    <col min="7189" max="7189" width="7.42578125" customWidth="1"/>
    <col min="7190" max="7190" width="7.85546875" customWidth="1"/>
    <col min="7191" max="7191" width="8" customWidth="1"/>
    <col min="7192" max="7192" width="8.42578125" customWidth="1"/>
    <col min="7193" max="7193" width="14.28515625" customWidth="1"/>
    <col min="7194" max="7194" width="53.85546875" customWidth="1"/>
    <col min="7195" max="7195" width="30.85546875" customWidth="1"/>
    <col min="7196" max="7196" width="33.7109375" customWidth="1"/>
    <col min="7425" max="7425" width="24.5703125" customWidth="1"/>
    <col min="7426" max="7426" width="16.140625" customWidth="1"/>
    <col min="7428" max="7428" width="14.85546875" customWidth="1"/>
    <col min="7429" max="7429" width="6" customWidth="1"/>
    <col min="7430" max="7430" width="16.85546875" customWidth="1"/>
    <col min="7431" max="7431" width="18" customWidth="1"/>
    <col min="7432" max="7432" width="12.85546875" customWidth="1"/>
    <col min="7433" max="7433" width="14.140625" customWidth="1"/>
    <col min="7434" max="7434" width="14.42578125" customWidth="1"/>
    <col min="7435" max="7435" width="14.140625" customWidth="1"/>
    <col min="7436" max="7436" width="14.28515625" customWidth="1"/>
    <col min="7437" max="7437" width="11.28515625" customWidth="1"/>
    <col min="7438" max="7438" width="17.5703125" customWidth="1"/>
    <col min="7439" max="7439" width="7.5703125" customWidth="1"/>
    <col min="7440" max="7440" width="7.7109375" customWidth="1"/>
    <col min="7441" max="7441" width="7.28515625" customWidth="1"/>
    <col min="7442" max="7442" width="8.28515625" customWidth="1"/>
    <col min="7443" max="7443" width="20.140625" customWidth="1"/>
    <col min="7444" max="7444" width="1.5703125" customWidth="1"/>
    <col min="7445" max="7445" width="7.42578125" customWidth="1"/>
    <col min="7446" max="7446" width="7.85546875" customWidth="1"/>
    <col min="7447" max="7447" width="8" customWidth="1"/>
    <col min="7448" max="7448" width="8.42578125" customWidth="1"/>
    <col min="7449" max="7449" width="14.28515625" customWidth="1"/>
    <col min="7450" max="7450" width="53.85546875" customWidth="1"/>
    <col min="7451" max="7451" width="30.85546875" customWidth="1"/>
    <col min="7452" max="7452" width="33.7109375" customWidth="1"/>
    <col min="7681" max="7681" width="24.5703125" customWidth="1"/>
    <col min="7682" max="7682" width="16.140625" customWidth="1"/>
    <col min="7684" max="7684" width="14.85546875" customWidth="1"/>
    <col min="7685" max="7685" width="6" customWidth="1"/>
    <col min="7686" max="7686" width="16.85546875" customWidth="1"/>
    <col min="7687" max="7687" width="18" customWidth="1"/>
    <col min="7688" max="7688" width="12.85546875" customWidth="1"/>
    <col min="7689" max="7689" width="14.140625" customWidth="1"/>
    <col min="7690" max="7690" width="14.42578125" customWidth="1"/>
    <col min="7691" max="7691" width="14.140625" customWidth="1"/>
    <col min="7692" max="7692" width="14.28515625" customWidth="1"/>
    <col min="7693" max="7693" width="11.28515625" customWidth="1"/>
    <col min="7694" max="7694" width="17.5703125" customWidth="1"/>
    <col min="7695" max="7695" width="7.5703125" customWidth="1"/>
    <col min="7696" max="7696" width="7.7109375" customWidth="1"/>
    <col min="7697" max="7697" width="7.28515625" customWidth="1"/>
    <col min="7698" max="7698" width="8.28515625" customWidth="1"/>
    <col min="7699" max="7699" width="20.140625" customWidth="1"/>
    <col min="7700" max="7700" width="1.5703125" customWidth="1"/>
    <col min="7701" max="7701" width="7.42578125" customWidth="1"/>
    <col min="7702" max="7702" width="7.85546875" customWidth="1"/>
    <col min="7703" max="7703" width="8" customWidth="1"/>
    <col min="7704" max="7704" width="8.42578125" customWidth="1"/>
    <col min="7705" max="7705" width="14.28515625" customWidth="1"/>
    <col min="7706" max="7706" width="53.85546875" customWidth="1"/>
    <col min="7707" max="7707" width="30.85546875" customWidth="1"/>
    <col min="7708" max="7708" width="33.7109375" customWidth="1"/>
    <col min="7937" max="7937" width="24.5703125" customWidth="1"/>
    <col min="7938" max="7938" width="16.140625" customWidth="1"/>
    <col min="7940" max="7940" width="14.85546875" customWidth="1"/>
    <col min="7941" max="7941" width="6" customWidth="1"/>
    <col min="7942" max="7942" width="16.85546875" customWidth="1"/>
    <col min="7943" max="7943" width="18" customWidth="1"/>
    <col min="7944" max="7944" width="12.85546875" customWidth="1"/>
    <col min="7945" max="7945" width="14.140625" customWidth="1"/>
    <col min="7946" max="7946" width="14.42578125" customWidth="1"/>
    <col min="7947" max="7947" width="14.140625" customWidth="1"/>
    <col min="7948" max="7948" width="14.28515625" customWidth="1"/>
    <col min="7949" max="7949" width="11.28515625" customWidth="1"/>
    <col min="7950" max="7950" width="17.5703125" customWidth="1"/>
    <col min="7951" max="7951" width="7.5703125" customWidth="1"/>
    <col min="7952" max="7952" width="7.7109375" customWidth="1"/>
    <col min="7953" max="7953" width="7.28515625" customWidth="1"/>
    <col min="7954" max="7954" width="8.28515625" customWidth="1"/>
    <col min="7955" max="7955" width="20.140625" customWidth="1"/>
    <col min="7956" max="7956" width="1.5703125" customWidth="1"/>
    <col min="7957" max="7957" width="7.42578125" customWidth="1"/>
    <col min="7958" max="7958" width="7.85546875" customWidth="1"/>
    <col min="7959" max="7959" width="8" customWidth="1"/>
    <col min="7960" max="7960" width="8.42578125" customWidth="1"/>
    <col min="7961" max="7961" width="14.28515625" customWidth="1"/>
    <col min="7962" max="7962" width="53.85546875" customWidth="1"/>
    <col min="7963" max="7963" width="30.85546875" customWidth="1"/>
    <col min="7964" max="7964" width="33.7109375" customWidth="1"/>
    <col min="8193" max="8193" width="24.5703125" customWidth="1"/>
    <col min="8194" max="8194" width="16.140625" customWidth="1"/>
    <col min="8196" max="8196" width="14.85546875" customWidth="1"/>
    <col min="8197" max="8197" width="6" customWidth="1"/>
    <col min="8198" max="8198" width="16.85546875" customWidth="1"/>
    <col min="8199" max="8199" width="18" customWidth="1"/>
    <col min="8200" max="8200" width="12.85546875" customWidth="1"/>
    <col min="8201" max="8201" width="14.140625" customWidth="1"/>
    <col min="8202" max="8202" width="14.42578125" customWidth="1"/>
    <col min="8203" max="8203" width="14.140625" customWidth="1"/>
    <col min="8204" max="8204" width="14.28515625" customWidth="1"/>
    <col min="8205" max="8205" width="11.28515625" customWidth="1"/>
    <col min="8206" max="8206" width="17.5703125" customWidth="1"/>
    <col min="8207" max="8207" width="7.5703125" customWidth="1"/>
    <col min="8208" max="8208" width="7.7109375" customWidth="1"/>
    <col min="8209" max="8209" width="7.28515625" customWidth="1"/>
    <col min="8210" max="8210" width="8.28515625" customWidth="1"/>
    <col min="8211" max="8211" width="20.140625" customWidth="1"/>
    <col min="8212" max="8212" width="1.5703125" customWidth="1"/>
    <col min="8213" max="8213" width="7.42578125" customWidth="1"/>
    <col min="8214" max="8214" width="7.85546875" customWidth="1"/>
    <col min="8215" max="8215" width="8" customWidth="1"/>
    <col min="8216" max="8216" width="8.42578125" customWidth="1"/>
    <col min="8217" max="8217" width="14.28515625" customWidth="1"/>
    <col min="8218" max="8218" width="53.85546875" customWidth="1"/>
    <col min="8219" max="8219" width="30.85546875" customWidth="1"/>
    <col min="8220" max="8220" width="33.7109375" customWidth="1"/>
    <col min="8449" max="8449" width="24.5703125" customWidth="1"/>
    <col min="8450" max="8450" width="16.140625" customWidth="1"/>
    <col min="8452" max="8452" width="14.85546875" customWidth="1"/>
    <col min="8453" max="8453" width="6" customWidth="1"/>
    <col min="8454" max="8454" width="16.85546875" customWidth="1"/>
    <col min="8455" max="8455" width="18" customWidth="1"/>
    <col min="8456" max="8456" width="12.85546875" customWidth="1"/>
    <col min="8457" max="8457" width="14.140625" customWidth="1"/>
    <col min="8458" max="8458" width="14.42578125" customWidth="1"/>
    <col min="8459" max="8459" width="14.140625" customWidth="1"/>
    <col min="8460" max="8460" width="14.28515625" customWidth="1"/>
    <col min="8461" max="8461" width="11.28515625" customWidth="1"/>
    <col min="8462" max="8462" width="17.5703125" customWidth="1"/>
    <col min="8463" max="8463" width="7.5703125" customWidth="1"/>
    <col min="8464" max="8464" width="7.7109375" customWidth="1"/>
    <col min="8465" max="8465" width="7.28515625" customWidth="1"/>
    <col min="8466" max="8466" width="8.28515625" customWidth="1"/>
    <col min="8467" max="8467" width="20.140625" customWidth="1"/>
    <col min="8468" max="8468" width="1.5703125" customWidth="1"/>
    <col min="8469" max="8469" width="7.42578125" customWidth="1"/>
    <col min="8470" max="8470" width="7.85546875" customWidth="1"/>
    <col min="8471" max="8471" width="8" customWidth="1"/>
    <col min="8472" max="8472" width="8.42578125" customWidth="1"/>
    <col min="8473" max="8473" width="14.28515625" customWidth="1"/>
    <col min="8474" max="8474" width="53.85546875" customWidth="1"/>
    <col min="8475" max="8475" width="30.85546875" customWidth="1"/>
    <col min="8476" max="8476" width="33.7109375" customWidth="1"/>
    <col min="8705" max="8705" width="24.5703125" customWidth="1"/>
    <col min="8706" max="8706" width="16.140625" customWidth="1"/>
    <col min="8708" max="8708" width="14.85546875" customWidth="1"/>
    <col min="8709" max="8709" width="6" customWidth="1"/>
    <col min="8710" max="8710" width="16.85546875" customWidth="1"/>
    <col min="8711" max="8711" width="18" customWidth="1"/>
    <col min="8712" max="8712" width="12.85546875" customWidth="1"/>
    <col min="8713" max="8713" width="14.140625" customWidth="1"/>
    <col min="8714" max="8714" width="14.42578125" customWidth="1"/>
    <col min="8715" max="8715" width="14.140625" customWidth="1"/>
    <col min="8716" max="8716" width="14.28515625" customWidth="1"/>
    <col min="8717" max="8717" width="11.28515625" customWidth="1"/>
    <col min="8718" max="8718" width="17.5703125" customWidth="1"/>
    <col min="8719" max="8719" width="7.5703125" customWidth="1"/>
    <col min="8720" max="8720" width="7.7109375" customWidth="1"/>
    <col min="8721" max="8721" width="7.28515625" customWidth="1"/>
    <col min="8722" max="8722" width="8.28515625" customWidth="1"/>
    <col min="8723" max="8723" width="20.140625" customWidth="1"/>
    <col min="8724" max="8724" width="1.5703125" customWidth="1"/>
    <col min="8725" max="8725" width="7.42578125" customWidth="1"/>
    <col min="8726" max="8726" width="7.85546875" customWidth="1"/>
    <col min="8727" max="8727" width="8" customWidth="1"/>
    <col min="8728" max="8728" width="8.42578125" customWidth="1"/>
    <col min="8729" max="8729" width="14.28515625" customWidth="1"/>
    <col min="8730" max="8730" width="53.85546875" customWidth="1"/>
    <col min="8731" max="8731" width="30.85546875" customWidth="1"/>
    <col min="8732" max="8732" width="33.7109375" customWidth="1"/>
    <col min="8961" max="8961" width="24.5703125" customWidth="1"/>
    <col min="8962" max="8962" width="16.140625" customWidth="1"/>
    <col min="8964" max="8964" width="14.85546875" customWidth="1"/>
    <col min="8965" max="8965" width="6" customWidth="1"/>
    <col min="8966" max="8966" width="16.85546875" customWidth="1"/>
    <col min="8967" max="8967" width="18" customWidth="1"/>
    <col min="8968" max="8968" width="12.85546875" customWidth="1"/>
    <col min="8969" max="8969" width="14.140625" customWidth="1"/>
    <col min="8970" max="8970" width="14.42578125" customWidth="1"/>
    <col min="8971" max="8971" width="14.140625" customWidth="1"/>
    <col min="8972" max="8972" width="14.28515625" customWidth="1"/>
    <col min="8973" max="8973" width="11.28515625" customWidth="1"/>
    <col min="8974" max="8974" width="17.5703125" customWidth="1"/>
    <col min="8975" max="8975" width="7.5703125" customWidth="1"/>
    <col min="8976" max="8976" width="7.7109375" customWidth="1"/>
    <col min="8977" max="8977" width="7.28515625" customWidth="1"/>
    <col min="8978" max="8978" width="8.28515625" customWidth="1"/>
    <col min="8979" max="8979" width="20.140625" customWidth="1"/>
    <col min="8980" max="8980" width="1.5703125" customWidth="1"/>
    <col min="8981" max="8981" width="7.42578125" customWidth="1"/>
    <col min="8982" max="8982" width="7.85546875" customWidth="1"/>
    <col min="8983" max="8983" width="8" customWidth="1"/>
    <col min="8984" max="8984" width="8.42578125" customWidth="1"/>
    <col min="8985" max="8985" width="14.28515625" customWidth="1"/>
    <col min="8986" max="8986" width="53.85546875" customWidth="1"/>
    <col min="8987" max="8987" width="30.85546875" customWidth="1"/>
    <col min="8988" max="8988" width="33.7109375" customWidth="1"/>
    <col min="9217" max="9217" width="24.5703125" customWidth="1"/>
    <col min="9218" max="9218" width="16.140625" customWidth="1"/>
    <col min="9220" max="9220" width="14.85546875" customWidth="1"/>
    <col min="9221" max="9221" width="6" customWidth="1"/>
    <col min="9222" max="9222" width="16.85546875" customWidth="1"/>
    <col min="9223" max="9223" width="18" customWidth="1"/>
    <col min="9224" max="9224" width="12.85546875" customWidth="1"/>
    <col min="9225" max="9225" width="14.140625" customWidth="1"/>
    <col min="9226" max="9226" width="14.42578125" customWidth="1"/>
    <col min="9227" max="9227" width="14.140625" customWidth="1"/>
    <col min="9228" max="9228" width="14.28515625" customWidth="1"/>
    <col min="9229" max="9229" width="11.28515625" customWidth="1"/>
    <col min="9230" max="9230" width="17.5703125" customWidth="1"/>
    <col min="9231" max="9231" width="7.5703125" customWidth="1"/>
    <col min="9232" max="9232" width="7.7109375" customWidth="1"/>
    <col min="9233" max="9233" width="7.28515625" customWidth="1"/>
    <col min="9234" max="9234" width="8.28515625" customWidth="1"/>
    <col min="9235" max="9235" width="20.140625" customWidth="1"/>
    <col min="9236" max="9236" width="1.5703125" customWidth="1"/>
    <col min="9237" max="9237" width="7.42578125" customWidth="1"/>
    <col min="9238" max="9238" width="7.85546875" customWidth="1"/>
    <col min="9239" max="9239" width="8" customWidth="1"/>
    <col min="9240" max="9240" width="8.42578125" customWidth="1"/>
    <col min="9241" max="9241" width="14.28515625" customWidth="1"/>
    <col min="9242" max="9242" width="53.85546875" customWidth="1"/>
    <col min="9243" max="9243" width="30.85546875" customWidth="1"/>
    <col min="9244" max="9244" width="33.7109375" customWidth="1"/>
    <col min="9473" max="9473" width="24.5703125" customWidth="1"/>
    <col min="9474" max="9474" width="16.140625" customWidth="1"/>
    <col min="9476" max="9476" width="14.85546875" customWidth="1"/>
    <col min="9477" max="9477" width="6" customWidth="1"/>
    <col min="9478" max="9478" width="16.85546875" customWidth="1"/>
    <col min="9479" max="9479" width="18" customWidth="1"/>
    <col min="9480" max="9480" width="12.85546875" customWidth="1"/>
    <col min="9481" max="9481" width="14.140625" customWidth="1"/>
    <col min="9482" max="9482" width="14.42578125" customWidth="1"/>
    <col min="9483" max="9483" width="14.140625" customWidth="1"/>
    <col min="9484" max="9484" width="14.28515625" customWidth="1"/>
    <col min="9485" max="9485" width="11.28515625" customWidth="1"/>
    <col min="9486" max="9486" width="17.5703125" customWidth="1"/>
    <col min="9487" max="9487" width="7.5703125" customWidth="1"/>
    <col min="9488" max="9488" width="7.7109375" customWidth="1"/>
    <col min="9489" max="9489" width="7.28515625" customWidth="1"/>
    <col min="9490" max="9490" width="8.28515625" customWidth="1"/>
    <col min="9491" max="9491" width="20.140625" customWidth="1"/>
    <col min="9492" max="9492" width="1.5703125" customWidth="1"/>
    <col min="9493" max="9493" width="7.42578125" customWidth="1"/>
    <col min="9494" max="9494" width="7.85546875" customWidth="1"/>
    <col min="9495" max="9495" width="8" customWidth="1"/>
    <col min="9496" max="9496" width="8.42578125" customWidth="1"/>
    <col min="9497" max="9497" width="14.28515625" customWidth="1"/>
    <col min="9498" max="9498" width="53.85546875" customWidth="1"/>
    <col min="9499" max="9499" width="30.85546875" customWidth="1"/>
    <col min="9500" max="9500" width="33.7109375" customWidth="1"/>
    <col min="9729" max="9729" width="24.5703125" customWidth="1"/>
    <col min="9730" max="9730" width="16.140625" customWidth="1"/>
    <col min="9732" max="9732" width="14.85546875" customWidth="1"/>
    <col min="9733" max="9733" width="6" customWidth="1"/>
    <col min="9734" max="9734" width="16.85546875" customWidth="1"/>
    <col min="9735" max="9735" width="18" customWidth="1"/>
    <col min="9736" max="9736" width="12.85546875" customWidth="1"/>
    <col min="9737" max="9737" width="14.140625" customWidth="1"/>
    <col min="9738" max="9738" width="14.42578125" customWidth="1"/>
    <col min="9739" max="9739" width="14.140625" customWidth="1"/>
    <col min="9740" max="9740" width="14.28515625" customWidth="1"/>
    <col min="9741" max="9741" width="11.28515625" customWidth="1"/>
    <col min="9742" max="9742" width="17.5703125" customWidth="1"/>
    <col min="9743" max="9743" width="7.5703125" customWidth="1"/>
    <col min="9744" max="9744" width="7.7109375" customWidth="1"/>
    <col min="9745" max="9745" width="7.28515625" customWidth="1"/>
    <col min="9746" max="9746" width="8.28515625" customWidth="1"/>
    <col min="9747" max="9747" width="20.140625" customWidth="1"/>
    <col min="9748" max="9748" width="1.5703125" customWidth="1"/>
    <col min="9749" max="9749" width="7.42578125" customWidth="1"/>
    <col min="9750" max="9750" width="7.85546875" customWidth="1"/>
    <col min="9751" max="9751" width="8" customWidth="1"/>
    <col min="9752" max="9752" width="8.42578125" customWidth="1"/>
    <col min="9753" max="9753" width="14.28515625" customWidth="1"/>
    <col min="9754" max="9754" width="53.85546875" customWidth="1"/>
    <col min="9755" max="9755" width="30.85546875" customWidth="1"/>
    <col min="9756" max="9756" width="33.7109375" customWidth="1"/>
    <col min="9985" max="9985" width="24.5703125" customWidth="1"/>
    <col min="9986" max="9986" width="16.140625" customWidth="1"/>
    <col min="9988" max="9988" width="14.85546875" customWidth="1"/>
    <col min="9989" max="9989" width="6" customWidth="1"/>
    <col min="9990" max="9990" width="16.85546875" customWidth="1"/>
    <col min="9991" max="9991" width="18" customWidth="1"/>
    <col min="9992" max="9992" width="12.85546875" customWidth="1"/>
    <col min="9993" max="9993" width="14.140625" customWidth="1"/>
    <col min="9994" max="9994" width="14.42578125" customWidth="1"/>
    <col min="9995" max="9995" width="14.140625" customWidth="1"/>
    <col min="9996" max="9996" width="14.28515625" customWidth="1"/>
    <col min="9997" max="9997" width="11.28515625" customWidth="1"/>
    <col min="9998" max="9998" width="17.5703125" customWidth="1"/>
    <col min="9999" max="9999" width="7.5703125" customWidth="1"/>
    <col min="10000" max="10000" width="7.7109375" customWidth="1"/>
    <col min="10001" max="10001" width="7.28515625" customWidth="1"/>
    <col min="10002" max="10002" width="8.28515625" customWidth="1"/>
    <col min="10003" max="10003" width="20.140625" customWidth="1"/>
    <col min="10004" max="10004" width="1.5703125" customWidth="1"/>
    <col min="10005" max="10005" width="7.42578125" customWidth="1"/>
    <col min="10006" max="10006" width="7.85546875" customWidth="1"/>
    <col min="10007" max="10007" width="8" customWidth="1"/>
    <col min="10008" max="10008" width="8.42578125" customWidth="1"/>
    <col min="10009" max="10009" width="14.28515625" customWidth="1"/>
    <col min="10010" max="10010" width="53.85546875" customWidth="1"/>
    <col min="10011" max="10011" width="30.85546875" customWidth="1"/>
    <col min="10012" max="10012" width="33.7109375" customWidth="1"/>
    <col min="10241" max="10241" width="24.5703125" customWidth="1"/>
    <col min="10242" max="10242" width="16.140625" customWidth="1"/>
    <col min="10244" max="10244" width="14.85546875" customWidth="1"/>
    <col min="10245" max="10245" width="6" customWidth="1"/>
    <col min="10246" max="10246" width="16.85546875" customWidth="1"/>
    <col min="10247" max="10247" width="18" customWidth="1"/>
    <col min="10248" max="10248" width="12.85546875" customWidth="1"/>
    <col min="10249" max="10249" width="14.140625" customWidth="1"/>
    <col min="10250" max="10250" width="14.42578125" customWidth="1"/>
    <col min="10251" max="10251" width="14.140625" customWidth="1"/>
    <col min="10252" max="10252" width="14.28515625" customWidth="1"/>
    <col min="10253" max="10253" width="11.28515625" customWidth="1"/>
    <col min="10254" max="10254" width="17.5703125" customWidth="1"/>
    <col min="10255" max="10255" width="7.5703125" customWidth="1"/>
    <col min="10256" max="10256" width="7.7109375" customWidth="1"/>
    <col min="10257" max="10257" width="7.28515625" customWidth="1"/>
    <col min="10258" max="10258" width="8.28515625" customWidth="1"/>
    <col min="10259" max="10259" width="20.140625" customWidth="1"/>
    <col min="10260" max="10260" width="1.5703125" customWidth="1"/>
    <col min="10261" max="10261" width="7.42578125" customWidth="1"/>
    <col min="10262" max="10262" width="7.85546875" customWidth="1"/>
    <col min="10263" max="10263" width="8" customWidth="1"/>
    <col min="10264" max="10264" width="8.42578125" customWidth="1"/>
    <col min="10265" max="10265" width="14.28515625" customWidth="1"/>
    <col min="10266" max="10266" width="53.85546875" customWidth="1"/>
    <col min="10267" max="10267" width="30.85546875" customWidth="1"/>
    <col min="10268" max="10268" width="33.7109375" customWidth="1"/>
    <col min="10497" max="10497" width="24.5703125" customWidth="1"/>
    <col min="10498" max="10498" width="16.140625" customWidth="1"/>
    <col min="10500" max="10500" width="14.85546875" customWidth="1"/>
    <col min="10501" max="10501" width="6" customWidth="1"/>
    <col min="10502" max="10502" width="16.85546875" customWidth="1"/>
    <col min="10503" max="10503" width="18" customWidth="1"/>
    <col min="10504" max="10504" width="12.85546875" customWidth="1"/>
    <col min="10505" max="10505" width="14.140625" customWidth="1"/>
    <col min="10506" max="10506" width="14.42578125" customWidth="1"/>
    <col min="10507" max="10507" width="14.140625" customWidth="1"/>
    <col min="10508" max="10508" width="14.28515625" customWidth="1"/>
    <col min="10509" max="10509" width="11.28515625" customWidth="1"/>
    <col min="10510" max="10510" width="17.5703125" customWidth="1"/>
    <col min="10511" max="10511" width="7.5703125" customWidth="1"/>
    <col min="10512" max="10512" width="7.7109375" customWidth="1"/>
    <col min="10513" max="10513" width="7.28515625" customWidth="1"/>
    <col min="10514" max="10514" width="8.28515625" customWidth="1"/>
    <col min="10515" max="10515" width="20.140625" customWidth="1"/>
    <col min="10516" max="10516" width="1.5703125" customWidth="1"/>
    <col min="10517" max="10517" width="7.42578125" customWidth="1"/>
    <col min="10518" max="10518" width="7.85546875" customWidth="1"/>
    <col min="10519" max="10519" width="8" customWidth="1"/>
    <col min="10520" max="10520" width="8.42578125" customWidth="1"/>
    <col min="10521" max="10521" width="14.28515625" customWidth="1"/>
    <col min="10522" max="10522" width="53.85546875" customWidth="1"/>
    <col min="10523" max="10523" width="30.85546875" customWidth="1"/>
    <col min="10524" max="10524" width="33.7109375" customWidth="1"/>
    <col min="10753" max="10753" width="24.5703125" customWidth="1"/>
    <col min="10754" max="10754" width="16.140625" customWidth="1"/>
    <col min="10756" max="10756" width="14.85546875" customWidth="1"/>
    <col min="10757" max="10757" width="6" customWidth="1"/>
    <col min="10758" max="10758" width="16.85546875" customWidth="1"/>
    <col min="10759" max="10759" width="18" customWidth="1"/>
    <col min="10760" max="10760" width="12.85546875" customWidth="1"/>
    <col min="10761" max="10761" width="14.140625" customWidth="1"/>
    <col min="10762" max="10762" width="14.42578125" customWidth="1"/>
    <col min="10763" max="10763" width="14.140625" customWidth="1"/>
    <col min="10764" max="10764" width="14.28515625" customWidth="1"/>
    <col min="10765" max="10765" width="11.28515625" customWidth="1"/>
    <col min="10766" max="10766" width="17.5703125" customWidth="1"/>
    <col min="10767" max="10767" width="7.5703125" customWidth="1"/>
    <col min="10768" max="10768" width="7.7109375" customWidth="1"/>
    <col min="10769" max="10769" width="7.28515625" customWidth="1"/>
    <col min="10770" max="10770" width="8.28515625" customWidth="1"/>
    <col min="10771" max="10771" width="20.140625" customWidth="1"/>
    <col min="10772" max="10772" width="1.5703125" customWidth="1"/>
    <col min="10773" max="10773" width="7.42578125" customWidth="1"/>
    <col min="10774" max="10774" width="7.85546875" customWidth="1"/>
    <col min="10775" max="10775" width="8" customWidth="1"/>
    <col min="10776" max="10776" width="8.42578125" customWidth="1"/>
    <col min="10777" max="10777" width="14.28515625" customWidth="1"/>
    <col min="10778" max="10778" width="53.85546875" customWidth="1"/>
    <col min="10779" max="10779" width="30.85546875" customWidth="1"/>
    <col min="10780" max="10780" width="33.7109375" customWidth="1"/>
    <col min="11009" max="11009" width="24.5703125" customWidth="1"/>
    <col min="11010" max="11010" width="16.140625" customWidth="1"/>
    <col min="11012" max="11012" width="14.85546875" customWidth="1"/>
    <col min="11013" max="11013" width="6" customWidth="1"/>
    <col min="11014" max="11014" width="16.85546875" customWidth="1"/>
    <col min="11015" max="11015" width="18" customWidth="1"/>
    <col min="11016" max="11016" width="12.85546875" customWidth="1"/>
    <col min="11017" max="11017" width="14.140625" customWidth="1"/>
    <col min="11018" max="11018" width="14.42578125" customWidth="1"/>
    <col min="11019" max="11019" width="14.140625" customWidth="1"/>
    <col min="11020" max="11020" width="14.28515625" customWidth="1"/>
    <col min="11021" max="11021" width="11.28515625" customWidth="1"/>
    <col min="11022" max="11022" width="17.5703125" customWidth="1"/>
    <col min="11023" max="11023" width="7.5703125" customWidth="1"/>
    <col min="11024" max="11024" width="7.7109375" customWidth="1"/>
    <col min="11025" max="11025" width="7.28515625" customWidth="1"/>
    <col min="11026" max="11026" width="8.28515625" customWidth="1"/>
    <col min="11027" max="11027" width="20.140625" customWidth="1"/>
    <col min="11028" max="11028" width="1.5703125" customWidth="1"/>
    <col min="11029" max="11029" width="7.42578125" customWidth="1"/>
    <col min="11030" max="11030" width="7.85546875" customWidth="1"/>
    <col min="11031" max="11031" width="8" customWidth="1"/>
    <col min="11032" max="11032" width="8.42578125" customWidth="1"/>
    <col min="11033" max="11033" width="14.28515625" customWidth="1"/>
    <col min="11034" max="11034" width="53.85546875" customWidth="1"/>
    <col min="11035" max="11035" width="30.85546875" customWidth="1"/>
    <col min="11036" max="11036" width="33.7109375" customWidth="1"/>
    <col min="11265" max="11265" width="24.5703125" customWidth="1"/>
    <col min="11266" max="11266" width="16.140625" customWidth="1"/>
    <col min="11268" max="11268" width="14.85546875" customWidth="1"/>
    <col min="11269" max="11269" width="6" customWidth="1"/>
    <col min="11270" max="11270" width="16.85546875" customWidth="1"/>
    <col min="11271" max="11271" width="18" customWidth="1"/>
    <col min="11272" max="11272" width="12.85546875" customWidth="1"/>
    <col min="11273" max="11273" width="14.140625" customWidth="1"/>
    <col min="11274" max="11274" width="14.42578125" customWidth="1"/>
    <col min="11275" max="11275" width="14.140625" customWidth="1"/>
    <col min="11276" max="11276" width="14.28515625" customWidth="1"/>
    <col min="11277" max="11277" width="11.28515625" customWidth="1"/>
    <col min="11278" max="11278" width="17.5703125" customWidth="1"/>
    <col min="11279" max="11279" width="7.5703125" customWidth="1"/>
    <col min="11280" max="11280" width="7.7109375" customWidth="1"/>
    <col min="11281" max="11281" width="7.28515625" customWidth="1"/>
    <col min="11282" max="11282" width="8.28515625" customWidth="1"/>
    <col min="11283" max="11283" width="20.140625" customWidth="1"/>
    <col min="11284" max="11284" width="1.5703125" customWidth="1"/>
    <col min="11285" max="11285" width="7.42578125" customWidth="1"/>
    <col min="11286" max="11286" width="7.85546875" customWidth="1"/>
    <col min="11287" max="11287" width="8" customWidth="1"/>
    <col min="11288" max="11288" width="8.42578125" customWidth="1"/>
    <col min="11289" max="11289" width="14.28515625" customWidth="1"/>
    <col min="11290" max="11290" width="53.85546875" customWidth="1"/>
    <col min="11291" max="11291" width="30.85546875" customWidth="1"/>
    <col min="11292" max="11292" width="33.7109375" customWidth="1"/>
    <col min="11521" max="11521" width="24.5703125" customWidth="1"/>
    <col min="11522" max="11522" width="16.140625" customWidth="1"/>
    <col min="11524" max="11524" width="14.85546875" customWidth="1"/>
    <col min="11525" max="11525" width="6" customWidth="1"/>
    <col min="11526" max="11526" width="16.85546875" customWidth="1"/>
    <col min="11527" max="11527" width="18" customWidth="1"/>
    <col min="11528" max="11528" width="12.85546875" customWidth="1"/>
    <col min="11529" max="11529" width="14.140625" customWidth="1"/>
    <col min="11530" max="11530" width="14.42578125" customWidth="1"/>
    <col min="11531" max="11531" width="14.140625" customWidth="1"/>
    <col min="11532" max="11532" width="14.28515625" customWidth="1"/>
    <col min="11533" max="11533" width="11.28515625" customWidth="1"/>
    <col min="11534" max="11534" width="17.5703125" customWidth="1"/>
    <col min="11535" max="11535" width="7.5703125" customWidth="1"/>
    <col min="11536" max="11536" width="7.7109375" customWidth="1"/>
    <col min="11537" max="11537" width="7.28515625" customWidth="1"/>
    <col min="11538" max="11538" width="8.28515625" customWidth="1"/>
    <col min="11539" max="11539" width="20.140625" customWidth="1"/>
    <col min="11540" max="11540" width="1.5703125" customWidth="1"/>
    <col min="11541" max="11541" width="7.42578125" customWidth="1"/>
    <col min="11542" max="11542" width="7.85546875" customWidth="1"/>
    <col min="11543" max="11543" width="8" customWidth="1"/>
    <col min="11544" max="11544" width="8.42578125" customWidth="1"/>
    <col min="11545" max="11545" width="14.28515625" customWidth="1"/>
    <col min="11546" max="11546" width="53.85546875" customWidth="1"/>
    <col min="11547" max="11547" width="30.85546875" customWidth="1"/>
    <col min="11548" max="11548" width="33.7109375" customWidth="1"/>
    <col min="11777" max="11777" width="24.5703125" customWidth="1"/>
    <col min="11778" max="11778" width="16.140625" customWidth="1"/>
    <col min="11780" max="11780" width="14.85546875" customWidth="1"/>
    <col min="11781" max="11781" width="6" customWidth="1"/>
    <col min="11782" max="11782" width="16.85546875" customWidth="1"/>
    <col min="11783" max="11783" width="18" customWidth="1"/>
    <col min="11784" max="11784" width="12.85546875" customWidth="1"/>
    <col min="11785" max="11785" width="14.140625" customWidth="1"/>
    <col min="11786" max="11786" width="14.42578125" customWidth="1"/>
    <col min="11787" max="11787" width="14.140625" customWidth="1"/>
    <col min="11788" max="11788" width="14.28515625" customWidth="1"/>
    <col min="11789" max="11789" width="11.28515625" customWidth="1"/>
    <col min="11790" max="11790" width="17.5703125" customWidth="1"/>
    <col min="11791" max="11791" width="7.5703125" customWidth="1"/>
    <col min="11792" max="11792" width="7.7109375" customWidth="1"/>
    <col min="11793" max="11793" width="7.28515625" customWidth="1"/>
    <col min="11794" max="11794" width="8.28515625" customWidth="1"/>
    <col min="11795" max="11795" width="20.140625" customWidth="1"/>
    <col min="11796" max="11796" width="1.5703125" customWidth="1"/>
    <col min="11797" max="11797" width="7.42578125" customWidth="1"/>
    <col min="11798" max="11798" width="7.85546875" customWidth="1"/>
    <col min="11799" max="11799" width="8" customWidth="1"/>
    <col min="11800" max="11800" width="8.42578125" customWidth="1"/>
    <col min="11801" max="11801" width="14.28515625" customWidth="1"/>
    <col min="11802" max="11802" width="53.85546875" customWidth="1"/>
    <col min="11803" max="11803" width="30.85546875" customWidth="1"/>
    <col min="11804" max="11804" width="33.7109375" customWidth="1"/>
    <col min="12033" max="12033" width="24.5703125" customWidth="1"/>
    <col min="12034" max="12034" width="16.140625" customWidth="1"/>
    <col min="12036" max="12036" width="14.85546875" customWidth="1"/>
    <col min="12037" max="12037" width="6" customWidth="1"/>
    <col min="12038" max="12038" width="16.85546875" customWidth="1"/>
    <col min="12039" max="12039" width="18" customWidth="1"/>
    <col min="12040" max="12040" width="12.85546875" customWidth="1"/>
    <col min="12041" max="12041" width="14.140625" customWidth="1"/>
    <col min="12042" max="12042" width="14.42578125" customWidth="1"/>
    <col min="12043" max="12043" width="14.140625" customWidth="1"/>
    <col min="12044" max="12044" width="14.28515625" customWidth="1"/>
    <col min="12045" max="12045" width="11.28515625" customWidth="1"/>
    <col min="12046" max="12046" width="17.5703125" customWidth="1"/>
    <col min="12047" max="12047" width="7.5703125" customWidth="1"/>
    <col min="12048" max="12048" width="7.7109375" customWidth="1"/>
    <col min="12049" max="12049" width="7.28515625" customWidth="1"/>
    <col min="12050" max="12050" width="8.28515625" customWidth="1"/>
    <col min="12051" max="12051" width="20.140625" customWidth="1"/>
    <col min="12052" max="12052" width="1.5703125" customWidth="1"/>
    <col min="12053" max="12053" width="7.42578125" customWidth="1"/>
    <col min="12054" max="12054" width="7.85546875" customWidth="1"/>
    <col min="12055" max="12055" width="8" customWidth="1"/>
    <col min="12056" max="12056" width="8.42578125" customWidth="1"/>
    <col min="12057" max="12057" width="14.28515625" customWidth="1"/>
    <col min="12058" max="12058" width="53.85546875" customWidth="1"/>
    <col min="12059" max="12059" width="30.85546875" customWidth="1"/>
    <col min="12060" max="12060" width="33.7109375" customWidth="1"/>
    <col min="12289" max="12289" width="24.5703125" customWidth="1"/>
    <col min="12290" max="12290" width="16.140625" customWidth="1"/>
    <col min="12292" max="12292" width="14.85546875" customWidth="1"/>
    <col min="12293" max="12293" width="6" customWidth="1"/>
    <col min="12294" max="12294" width="16.85546875" customWidth="1"/>
    <col min="12295" max="12295" width="18" customWidth="1"/>
    <col min="12296" max="12296" width="12.85546875" customWidth="1"/>
    <col min="12297" max="12297" width="14.140625" customWidth="1"/>
    <col min="12298" max="12298" width="14.42578125" customWidth="1"/>
    <col min="12299" max="12299" width="14.140625" customWidth="1"/>
    <col min="12300" max="12300" width="14.28515625" customWidth="1"/>
    <col min="12301" max="12301" width="11.28515625" customWidth="1"/>
    <col min="12302" max="12302" width="17.5703125" customWidth="1"/>
    <col min="12303" max="12303" width="7.5703125" customWidth="1"/>
    <col min="12304" max="12304" width="7.7109375" customWidth="1"/>
    <col min="12305" max="12305" width="7.28515625" customWidth="1"/>
    <col min="12306" max="12306" width="8.28515625" customWidth="1"/>
    <col min="12307" max="12307" width="20.140625" customWidth="1"/>
    <col min="12308" max="12308" width="1.5703125" customWidth="1"/>
    <col min="12309" max="12309" width="7.42578125" customWidth="1"/>
    <col min="12310" max="12310" width="7.85546875" customWidth="1"/>
    <col min="12311" max="12311" width="8" customWidth="1"/>
    <col min="12312" max="12312" width="8.42578125" customWidth="1"/>
    <col min="12313" max="12313" width="14.28515625" customWidth="1"/>
    <col min="12314" max="12314" width="53.85546875" customWidth="1"/>
    <col min="12315" max="12315" width="30.85546875" customWidth="1"/>
    <col min="12316" max="12316" width="33.7109375" customWidth="1"/>
    <col min="12545" max="12545" width="24.5703125" customWidth="1"/>
    <col min="12546" max="12546" width="16.140625" customWidth="1"/>
    <col min="12548" max="12548" width="14.85546875" customWidth="1"/>
    <col min="12549" max="12549" width="6" customWidth="1"/>
    <col min="12550" max="12550" width="16.85546875" customWidth="1"/>
    <col min="12551" max="12551" width="18" customWidth="1"/>
    <col min="12552" max="12552" width="12.85546875" customWidth="1"/>
    <col min="12553" max="12553" width="14.140625" customWidth="1"/>
    <col min="12554" max="12554" width="14.42578125" customWidth="1"/>
    <col min="12555" max="12555" width="14.140625" customWidth="1"/>
    <col min="12556" max="12556" width="14.28515625" customWidth="1"/>
    <col min="12557" max="12557" width="11.28515625" customWidth="1"/>
    <col min="12558" max="12558" width="17.5703125" customWidth="1"/>
    <col min="12559" max="12559" width="7.5703125" customWidth="1"/>
    <col min="12560" max="12560" width="7.7109375" customWidth="1"/>
    <col min="12561" max="12561" width="7.28515625" customWidth="1"/>
    <col min="12562" max="12562" width="8.28515625" customWidth="1"/>
    <col min="12563" max="12563" width="20.140625" customWidth="1"/>
    <col min="12564" max="12564" width="1.5703125" customWidth="1"/>
    <col min="12565" max="12565" width="7.42578125" customWidth="1"/>
    <col min="12566" max="12566" width="7.85546875" customWidth="1"/>
    <col min="12567" max="12567" width="8" customWidth="1"/>
    <col min="12568" max="12568" width="8.42578125" customWidth="1"/>
    <col min="12569" max="12569" width="14.28515625" customWidth="1"/>
    <col min="12570" max="12570" width="53.85546875" customWidth="1"/>
    <col min="12571" max="12571" width="30.85546875" customWidth="1"/>
    <col min="12572" max="12572" width="33.7109375" customWidth="1"/>
    <col min="12801" max="12801" width="24.5703125" customWidth="1"/>
    <col min="12802" max="12802" width="16.140625" customWidth="1"/>
    <col min="12804" max="12804" width="14.85546875" customWidth="1"/>
    <col min="12805" max="12805" width="6" customWidth="1"/>
    <col min="12806" max="12806" width="16.85546875" customWidth="1"/>
    <col min="12807" max="12807" width="18" customWidth="1"/>
    <col min="12808" max="12808" width="12.85546875" customWidth="1"/>
    <col min="12809" max="12809" width="14.140625" customWidth="1"/>
    <col min="12810" max="12810" width="14.42578125" customWidth="1"/>
    <col min="12811" max="12811" width="14.140625" customWidth="1"/>
    <col min="12812" max="12812" width="14.28515625" customWidth="1"/>
    <col min="12813" max="12813" width="11.28515625" customWidth="1"/>
    <col min="12814" max="12814" width="17.5703125" customWidth="1"/>
    <col min="12815" max="12815" width="7.5703125" customWidth="1"/>
    <col min="12816" max="12816" width="7.7109375" customWidth="1"/>
    <col min="12817" max="12817" width="7.28515625" customWidth="1"/>
    <col min="12818" max="12818" width="8.28515625" customWidth="1"/>
    <col min="12819" max="12819" width="20.140625" customWidth="1"/>
    <col min="12820" max="12820" width="1.5703125" customWidth="1"/>
    <col min="12821" max="12821" width="7.42578125" customWidth="1"/>
    <col min="12822" max="12822" width="7.85546875" customWidth="1"/>
    <col min="12823" max="12823" width="8" customWidth="1"/>
    <col min="12824" max="12824" width="8.42578125" customWidth="1"/>
    <col min="12825" max="12825" width="14.28515625" customWidth="1"/>
    <col min="12826" max="12826" width="53.85546875" customWidth="1"/>
    <col min="12827" max="12827" width="30.85546875" customWidth="1"/>
    <col min="12828" max="12828" width="33.7109375" customWidth="1"/>
    <col min="13057" max="13057" width="24.5703125" customWidth="1"/>
    <col min="13058" max="13058" width="16.140625" customWidth="1"/>
    <col min="13060" max="13060" width="14.85546875" customWidth="1"/>
    <col min="13061" max="13061" width="6" customWidth="1"/>
    <col min="13062" max="13062" width="16.85546875" customWidth="1"/>
    <col min="13063" max="13063" width="18" customWidth="1"/>
    <col min="13064" max="13064" width="12.85546875" customWidth="1"/>
    <col min="13065" max="13065" width="14.140625" customWidth="1"/>
    <col min="13066" max="13066" width="14.42578125" customWidth="1"/>
    <col min="13067" max="13067" width="14.140625" customWidth="1"/>
    <col min="13068" max="13068" width="14.28515625" customWidth="1"/>
    <col min="13069" max="13069" width="11.28515625" customWidth="1"/>
    <col min="13070" max="13070" width="17.5703125" customWidth="1"/>
    <col min="13071" max="13071" width="7.5703125" customWidth="1"/>
    <col min="13072" max="13072" width="7.7109375" customWidth="1"/>
    <col min="13073" max="13073" width="7.28515625" customWidth="1"/>
    <col min="13074" max="13074" width="8.28515625" customWidth="1"/>
    <col min="13075" max="13075" width="20.140625" customWidth="1"/>
    <col min="13076" max="13076" width="1.5703125" customWidth="1"/>
    <col min="13077" max="13077" width="7.42578125" customWidth="1"/>
    <col min="13078" max="13078" width="7.85546875" customWidth="1"/>
    <col min="13079" max="13079" width="8" customWidth="1"/>
    <col min="13080" max="13080" width="8.42578125" customWidth="1"/>
    <col min="13081" max="13081" width="14.28515625" customWidth="1"/>
    <col min="13082" max="13082" width="53.85546875" customWidth="1"/>
    <col min="13083" max="13083" width="30.85546875" customWidth="1"/>
    <col min="13084" max="13084" width="33.7109375" customWidth="1"/>
    <col min="13313" max="13313" width="24.5703125" customWidth="1"/>
    <col min="13314" max="13314" width="16.140625" customWidth="1"/>
    <col min="13316" max="13316" width="14.85546875" customWidth="1"/>
    <col min="13317" max="13317" width="6" customWidth="1"/>
    <col min="13318" max="13318" width="16.85546875" customWidth="1"/>
    <col min="13319" max="13319" width="18" customWidth="1"/>
    <col min="13320" max="13320" width="12.85546875" customWidth="1"/>
    <col min="13321" max="13321" width="14.140625" customWidth="1"/>
    <col min="13322" max="13322" width="14.42578125" customWidth="1"/>
    <col min="13323" max="13323" width="14.140625" customWidth="1"/>
    <col min="13324" max="13324" width="14.28515625" customWidth="1"/>
    <col min="13325" max="13325" width="11.28515625" customWidth="1"/>
    <col min="13326" max="13326" width="17.5703125" customWidth="1"/>
    <col min="13327" max="13327" width="7.5703125" customWidth="1"/>
    <col min="13328" max="13328" width="7.7109375" customWidth="1"/>
    <col min="13329" max="13329" width="7.28515625" customWidth="1"/>
    <col min="13330" max="13330" width="8.28515625" customWidth="1"/>
    <col min="13331" max="13331" width="20.140625" customWidth="1"/>
    <col min="13332" max="13332" width="1.5703125" customWidth="1"/>
    <col min="13333" max="13333" width="7.42578125" customWidth="1"/>
    <col min="13334" max="13334" width="7.85546875" customWidth="1"/>
    <col min="13335" max="13335" width="8" customWidth="1"/>
    <col min="13336" max="13336" width="8.42578125" customWidth="1"/>
    <col min="13337" max="13337" width="14.28515625" customWidth="1"/>
    <col min="13338" max="13338" width="53.85546875" customWidth="1"/>
    <col min="13339" max="13339" width="30.85546875" customWidth="1"/>
    <col min="13340" max="13340" width="33.7109375" customWidth="1"/>
    <col min="13569" max="13569" width="24.5703125" customWidth="1"/>
    <col min="13570" max="13570" width="16.140625" customWidth="1"/>
    <col min="13572" max="13572" width="14.85546875" customWidth="1"/>
    <col min="13573" max="13573" width="6" customWidth="1"/>
    <col min="13574" max="13574" width="16.85546875" customWidth="1"/>
    <col min="13575" max="13575" width="18" customWidth="1"/>
    <col min="13576" max="13576" width="12.85546875" customWidth="1"/>
    <col min="13577" max="13577" width="14.140625" customWidth="1"/>
    <col min="13578" max="13578" width="14.42578125" customWidth="1"/>
    <col min="13579" max="13579" width="14.140625" customWidth="1"/>
    <col min="13580" max="13580" width="14.28515625" customWidth="1"/>
    <col min="13581" max="13581" width="11.28515625" customWidth="1"/>
    <col min="13582" max="13582" width="17.5703125" customWidth="1"/>
    <col min="13583" max="13583" width="7.5703125" customWidth="1"/>
    <col min="13584" max="13584" width="7.7109375" customWidth="1"/>
    <col min="13585" max="13585" width="7.28515625" customWidth="1"/>
    <col min="13586" max="13586" width="8.28515625" customWidth="1"/>
    <col min="13587" max="13587" width="20.140625" customWidth="1"/>
    <col min="13588" max="13588" width="1.5703125" customWidth="1"/>
    <col min="13589" max="13589" width="7.42578125" customWidth="1"/>
    <col min="13590" max="13590" width="7.85546875" customWidth="1"/>
    <col min="13591" max="13591" width="8" customWidth="1"/>
    <col min="13592" max="13592" width="8.42578125" customWidth="1"/>
    <col min="13593" max="13593" width="14.28515625" customWidth="1"/>
    <col min="13594" max="13594" width="53.85546875" customWidth="1"/>
    <col min="13595" max="13595" width="30.85546875" customWidth="1"/>
    <col min="13596" max="13596" width="33.7109375" customWidth="1"/>
    <col min="13825" max="13825" width="24.5703125" customWidth="1"/>
    <col min="13826" max="13826" width="16.140625" customWidth="1"/>
    <col min="13828" max="13828" width="14.85546875" customWidth="1"/>
    <col min="13829" max="13829" width="6" customWidth="1"/>
    <col min="13830" max="13830" width="16.85546875" customWidth="1"/>
    <col min="13831" max="13831" width="18" customWidth="1"/>
    <col min="13832" max="13832" width="12.85546875" customWidth="1"/>
    <col min="13833" max="13833" width="14.140625" customWidth="1"/>
    <col min="13834" max="13834" width="14.42578125" customWidth="1"/>
    <col min="13835" max="13835" width="14.140625" customWidth="1"/>
    <col min="13836" max="13836" width="14.28515625" customWidth="1"/>
    <col min="13837" max="13837" width="11.28515625" customWidth="1"/>
    <col min="13838" max="13838" width="17.5703125" customWidth="1"/>
    <col min="13839" max="13839" width="7.5703125" customWidth="1"/>
    <col min="13840" max="13840" width="7.7109375" customWidth="1"/>
    <col min="13841" max="13841" width="7.28515625" customWidth="1"/>
    <col min="13842" max="13842" width="8.28515625" customWidth="1"/>
    <col min="13843" max="13843" width="20.140625" customWidth="1"/>
    <col min="13844" max="13844" width="1.5703125" customWidth="1"/>
    <col min="13845" max="13845" width="7.42578125" customWidth="1"/>
    <col min="13846" max="13846" width="7.85546875" customWidth="1"/>
    <col min="13847" max="13847" width="8" customWidth="1"/>
    <col min="13848" max="13848" width="8.42578125" customWidth="1"/>
    <col min="13849" max="13849" width="14.28515625" customWidth="1"/>
    <col min="13850" max="13850" width="53.85546875" customWidth="1"/>
    <col min="13851" max="13851" width="30.85546875" customWidth="1"/>
    <col min="13852" max="13852" width="33.7109375" customWidth="1"/>
    <col min="14081" max="14081" width="24.5703125" customWidth="1"/>
    <col min="14082" max="14082" width="16.140625" customWidth="1"/>
    <col min="14084" max="14084" width="14.85546875" customWidth="1"/>
    <col min="14085" max="14085" width="6" customWidth="1"/>
    <col min="14086" max="14086" width="16.85546875" customWidth="1"/>
    <col min="14087" max="14087" width="18" customWidth="1"/>
    <col min="14088" max="14088" width="12.85546875" customWidth="1"/>
    <col min="14089" max="14089" width="14.140625" customWidth="1"/>
    <col min="14090" max="14090" width="14.42578125" customWidth="1"/>
    <col min="14091" max="14091" width="14.140625" customWidth="1"/>
    <col min="14092" max="14092" width="14.28515625" customWidth="1"/>
    <col min="14093" max="14093" width="11.28515625" customWidth="1"/>
    <col min="14094" max="14094" width="17.5703125" customWidth="1"/>
    <col min="14095" max="14095" width="7.5703125" customWidth="1"/>
    <col min="14096" max="14096" width="7.7109375" customWidth="1"/>
    <col min="14097" max="14097" width="7.28515625" customWidth="1"/>
    <col min="14098" max="14098" width="8.28515625" customWidth="1"/>
    <col min="14099" max="14099" width="20.140625" customWidth="1"/>
    <col min="14100" max="14100" width="1.5703125" customWidth="1"/>
    <col min="14101" max="14101" width="7.42578125" customWidth="1"/>
    <col min="14102" max="14102" width="7.85546875" customWidth="1"/>
    <col min="14103" max="14103" width="8" customWidth="1"/>
    <col min="14104" max="14104" width="8.42578125" customWidth="1"/>
    <col min="14105" max="14105" width="14.28515625" customWidth="1"/>
    <col min="14106" max="14106" width="53.85546875" customWidth="1"/>
    <col min="14107" max="14107" width="30.85546875" customWidth="1"/>
    <col min="14108" max="14108" width="33.7109375" customWidth="1"/>
    <col min="14337" max="14337" width="24.5703125" customWidth="1"/>
    <col min="14338" max="14338" width="16.140625" customWidth="1"/>
    <col min="14340" max="14340" width="14.85546875" customWidth="1"/>
    <col min="14341" max="14341" width="6" customWidth="1"/>
    <col min="14342" max="14342" width="16.85546875" customWidth="1"/>
    <col min="14343" max="14343" width="18" customWidth="1"/>
    <col min="14344" max="14344" width="12.85546875" customWidth="1"/>
    <col min="14345" max="14345" width="14.140625" customWidth="1"/>
    <col min="14346" max="14346" width="14.42578125" customWidth="1"/>
    <col min="14347" max="14347" width="14.140625" customWidth="1"/>
    <col min="14348" max="14348" width="14.28515625" customWidth="1"/>
    <col min="14349" max="14349" width="11.28515625" customWidth="1"/>
    <col min="14350" max="14350" width="17.5703125" customWidth="1"/>
    <col min="14351" max="14351" width="7.5703125" customWidth="1"/>
    <col min="14352" max="14352" width="7.7109375" customWidth="1"/>
    <col min="14353" max="14353" width="7.28515625" customWidth="1"/>
    <col min="14354" max="14354" width="8.28515625" customWidth="1"/>
    <col min="14355" max="14355" width="20.140625" customWidth="1"/>
    <col min="14356" max="14356" width="1.5703125" customWidth="1"/>
    <col min="14357" max="14357" width="7.42578125" customWidth="1"/>
    <col min="14358" max="14358" width="7.85546875" customWidth="1"/>
    <col min="14359" max="14359" width="8" customWidth="1"/>
    <col min="14360" max="14360" width="8.42578125" customWidth="1"/>
    <col min="14361" max="14361" width="14.28515625" customWidth="1"/>
    <col min="14362" max="14362" width="53.85546875" customWidth="1"/>
    <col min="14363" max="14363" width="30.85546875" customWidth="1"/>
    <col min="14364" max="14364" width="33.7109375" customWidth="1"/>
    <col min="14593" max="14593" width="24.5703125" customWidth="1"/>
    <col min="14594" max="14594" width="16.140625" customWidth="1"/>
    <col min="14596" max="14596" width="14.85546875" customWidth="1"/>
    <col min="14597" max="14597" width="6" customWidth="1"/>
    <col min="14598" max="14598" width="16.85546875" customWidth="1"/>
    <col min="14599" max="14599" width="18" customWidth="1"/>
    <col min="14600" max="14600" width="12.85546875" customWidth="1"/>
    <col min="14601" max="14601" width="14.140625" customWidth="1"/>
    <col min="14602" max="14602" width="14.42578125" customWidth="1"/>
    <col min="14603" max="14603" width="14.140625" customWidth="1"/>
    <col min="14604" max="14604" width="14.28515625" customWidth="1"/>
    <col min="14605" max="14605" width="11.28515625" customWidth="1"/>
    <col min="14606" max="14606" width="17.5703125" customWidth="1"/>
    <col min="14607" max="14607" width="7.5703125" customWidth="1"/>
    <col min="14608" max="14608" width="7.7109375" customWidth="1"/>
    <col min="14609" max="14609" width="7.28515625" customWidth="1"/>
    <col min="14610" max="14610" width="8.28515625" customWidth="1"/>
    <col min="14611" max="14611" width="20.140625" customWidth="1"/>
    <col min="14612" max="14612" width="1.5703125" customWidth="1"/>
    <col min="14613" max="14613" width="7.42578125" customWidth="1"/>
    <col min="14614" max="14614" width="7.85546875" customWidth="1"/>
    <col min="14615" max="14615" width="8" customWidth="1"/>
    <col min="14616" max="14616" width="8.42578125" customWidth="1"/>
    <col min="14617" max="14617" width="14.28515625" customWidth="1"/>
    <col min="14618" max="14618" width="53.85546875" customWidth="1"/>
    <col min="14619" max="14619" width="30.85546875" customWidth="1"/>
    <col min="14620" max="14620" width="33.7109375" customWidth="1"/>
    <col min="14849" max="14849" width="24.5703125" customWidth="1"/>
    <col min="14850" max="14850" width="16.140625" customWidth="1"/>
    <col min="14852" max="14852" width="14.85546875" customWidth="1"/>
    <col min="14853" max="14853" width="6" customWidth="1"/>
    <col min="14854" max="14854" width="16.85546875" customWidth="1"/>
    <col min="14855" max="14855" width="18" customWidth="1"/>
    <col min="14856" max="14856" width="12.85546875" customWidth="1"/>
    <col min="14857" max="14857" width="14.140625" customWidth="1"/>
    <col min="14858" max="14858" width="14.42578125" customWidth="1"/>
    <col min="14859" max="14859" width="14.140625" customWidth="1"/>
    <col min="14860" max="14860" width="14.28515625" customWidth="1"/>
    <col min="14861" max="14861" width="11.28515625" customWidth="1"/>
    <col min="14862" max="14862" width="17.5703125" customWidth="1"/>
    <col min="14863" max="14863" width="7.5703125" customWidth="1"/>
    <col min="14864" max="14864" width="7.7109375" customWidth="1"/>
    <col min="14865" max="14865" width="7.28515625" customWidth="1"/>
    <col min="14866" max="14866" width="8.28515625" customWidth="1"/>
    <col min="14867" max="14867" width="20.140625" customWidth="1"/>
    <col min="14868" max="14868" width="1.5703125" customWidth="1"/>
    <col min="14869" max="14869" width="7.42578125" customWidth="1"/>
    <col min="14870" max="14870" width="7.85546875" customWidth="1"/>
    <col min="14871" max="14871" width="8" customWidth="1"/>
    <col min="14872" max="14872" width="8.42578125" customWidth="1"/>
    <col min="14873" max="14873" width="14.28515625" customWidth="1"/>
    <col min="14874" max="14874" width="53.85546875" customWidth="1"/>
    <col min="14875" max="14875" width="30.85546875" customWidth="1"/>
    <col min="14876" max="14876" width="33.7109375" customWidth="1"/>
    <col min="15105" max="15105" width="24.5703125" customWidth="1"/>
    <col min="15106" max="15106" width="16.140625" customWidth="1"/>
    <col min="15108" max="15108" width="14.85546875" customWidth="1"/>
    <col min="15109" max="15109" width="6" customWidth="1"/>
    <col min="15110" max="15110" width="16.85546875" customWidth="1"/>
    <col min="15111" max="15111" width="18" customWidth="1"/>
    <col min="15112" max="15112" width="12.85546875" customWidth="1"/>
    <col min="15113" max="15113" width="14.140625" customWidth="1"/>
    <col min="15114" max="15114" width="14.42578125" customWidth="1"/>
    <col min="15115" max="15115" width="14.140625" customWidth="1"/>
    <col min="15116" max="15116" width="14.28515625" customWidth="1"/>
    <col min="15117" max="15117" width="11.28515625" customWidth="1"/>
    <col min="15118" max="15118" width="17.5703125" customWidth="1"/>
    <col min="15119" max="15119" width="7.5703125" customWidth="1"/>
    <col min="15120" max="15120" width="7.7109375" customWidth="1"/>
    <col min="15121" max="15121" width="7.28515625" customWidth="1"/>
    <col min="15122" max="15122" width="8.28515625" customWidth="1"/>
    <col min="15123" max="15123" width="20.140625" customWidth="1"/>
    <col min="15124" max="15124" width="1.5703125" customWidth="1"/>
    <col min="15125" max="15125" width="7.42578125" customWidth="1"/>
    <col min="15126" max="15126" width="7.85546875" customWidth="1"/>
    <col min="15127" max="15127" width="8" customWidth="1"/>
    <col min="15128" max="15128" width="8.42578125" customWidth="1"/>
    <col min="15129" max="15129" width="14.28515625" customWidth="1"/>
    <col min="15130" max="15130" width="53.85546875" customWidth="1"/>
    <col min="15131" max="15131" width="30.85546875" customWidth="1"/>
    <col min="15132" max="15132" width="33.7109375" customWidth="1"/>
    <col min="15361" max="15361" width="24.5703125" customWidth="1"/>
    <col min="15362" max="15362" width="16.140625" customWidth="1"/>
    <col min="15364" max="15364" width="14.85546875" customWidth="1"/>
    <col min="15365" max="15365" width="6" customWidth="1"/>
    <col min="15366" max="15366" width="16.85546875" customWidth="1"/>
    <col min="15367" max="15367" width="18" customWidth="1"/>
    <col min="15368" max="15368" width="12.85546875" customWidth="1"/>
    <col min="15369" max="15369" width="14.140625" customWidth="1"/>
    <col min="15370" max="15370" width="14.42578125" customWidth="1"/>
    <col min="15371" max="15371" width="14.140625" customWidth="1"/>
    <col min="15372" max="15372" width="14.28515625" customWidth="1"/>
    <col min="15373" max="15373" width="11.28515625" customWidth="1"/>
    <col min="15374" max="15374" width="17.5703125" customWidth="1"/>
    <col min="15375" max="15375" width="7.5703125" customWidth="1"/>
    <col min="15376" max="15376" width="7.7109375" customWidth="1"/>
    <col min="15377" max="15377" width="7.28515625" customWidth="1"/>
    <col min="15378" max="15378" width="8.28515625" customWidth="1"/>
    <col min="15379" max="15379" width="20.140625" customWidth="1"/>
    <col min="15380" max="15380" width="1.5703125" customWidth="1"/>
    <col min="15381" max="15381" width="7.42578125" customWidth="1"/>
    <col min="15382" max="15382" width="7.85546875" customWidth="1"/>
    <col min="15383" max="15383" width="8" customWidth="1"/>
    <col min="15384" max="15384" width="8.42578125" customWidth="1"/>
    <col min="15385" max="15385" width="14.28515625" customWidth="1"/>
    <col min="15386" max="15386" width="53.85546875" customWidth="1"/>
    <col min="15387" max="15387" width="30.85546875" customWidth="1"/>
    <col min="15388" max="15388" width="33.7109375" customWidth="1"/>
    <col min="15617" max="15617" width="24.5703125" customWidth="1"/>
    <col min="15618" max="15618" width="16.140625" customWidth="1"/>
    <col min="15620" max="15620" width="14.85546875" customWidth="1"/>
    <col min="15621" max="15621" width="6" customWidth="1"/>
    <col min="15622" max="15622" width="16.85546875" customWidth="1"/>
    <col min="15623" max="15623" width="18" customWidth="1"/>
    <col min="15624" max="15624" width="12.85546875" customWidth="1"/>
    <col min="15625" max="15625" width="14.140625" customWidth="1"/>
    <col min="15626" max="15626" width="14.42578125" customWidth="1"/>
    <col min="15627" max="15627" width="14.140625" customWidth="1"/>
    <col min="15628" max="15628" width="14.28515625" customWidth="1"/>
    <col min="15629" max="15629" width="11.28515625" customWidth="1"/>
    <col min="15630" max="15630" width="17.5703125" customWidth="1"/>
    <col min="15631" max="15631" width="7.5703125" customWidth="1"/>
    <col min="15632" max="15632" width="7.7109375" customWidth="1"/>
    <col min="15633" max="15633" width="7.28515625" customWidth="1"/>
    <col min="15634" max="15634" width="8.28515625" customWidth="1"/>
    <col min="15635" max="15635" width="20.140625" customWidth="1"/>
    <col min="15636" max="15636" width="1.5703125" customWidth="1"/>
    <col min="15637" max="15637" width="7.42578125" customWidth="1"/>
    <col min="15638" max="15638" width="7.85546875" customWidth="1"/>
    <col min="15639" max="15639" width="8" customWidth="1"/>
    <col min="15640" max="15640" width="8.42578125" customWidth="1"/>
    <col min="15641" max="15641" width="14.28515625" customWidth="1"/>
    <col min="15642" max="15642" width="53.85546875" customWidth="1"/>
    <col min="15643" max="15643" width="30.85546875" customWidth="1"/>
    <col min="15644" max="15644" width="33.7109375" customWidth="1"/>
    <col min="15873" max="15873" width="24.5703125" customWidth="1"/>
    <col min="15874" max="15874" width="16.140625" customWidth="1"/>
    <col min="15876" max="15876" width="14.85546875" customWidth="1"/>
    <col min="15877" max="15877" width="6" customWidth="1"/>
    <col min="15878" max="15878" width="16.85546875" customWidth="1"/>
    <col min="15879" max="15879" width="18" customWidth="1"/>
    <col min="15880" max="15880" width="12.85546875" customWidth="1"/>
    <col min="15881" max="15881" width="14.140625" customWidth="1"/>
    <col min="15882" max="15882" width="14.42578125" customWidth="1"/>
    <col min="15883" max="15883" width="14.140625" customWidth="1"/>
    <col min="15884" max="15884" width="14.28515625" customWidth="1"/>
    <col min="15885" max="15885" width="11.28515625" customWidth="1"/>
    <col min="15886" max="15886" width="17.5703125" customWidth="1"/>
    <col min="15887" max="15887" width="7.5703125" customWidth="1"/>
    <col min="15888" max="15888" width="7.7109375" customWidth="1"/>
    <col min="15889" max="15889" width="7.28515625" customWidth="1"/>
    <col min="15890" max="15890" width="8.28515625" customWidth="1"/>
    <col min="15891" max="15891" width="20.140625" customWidth="1"/>
    <col min="15892" max="15892" width="1.5703125" customWidth="1"/>
    <col min="15893" max="15893" width="7.42578125" customWidth="1"/>
    <col min="15894" max="15894" width="7.85546875" customWidth="1"/>
    <col min="15895" max="15895" width="8" customWidth="1"/>
    <col min="15896" max="15896" width="8.42578125" customWidth="1"/>
    <col min="15897" max="15897" width="14.28515625" customWidth="1"/>
    <col min="15898" max="15898" width="53.85546875" customWidth="1"/>
    <col min="15899" max="15899" width="30.85546875" customWidth="1"/>
    <col min="15900" max="15900" width="33.7109375" customWidth="1"/>
    <col min="16129" max="16129" width="24.5703125" customWidth="1"/>
    <col min="16130" max="16130" width="16.140625" customWidth="1"/>
    <col min="16132" max="16132" width="14.85546875" customWidth="1"/>
    <col min="16133" max="16133" width="6" customWidth="1"/>
    <col min="16134" max="16134" width="16.85546875" customWidth="1"/>
    <col min="16135" max="16135" width="18" customWidth="1"/>
    <col min="16136" max="16136" width="12.85546875" customWidth="1"/>
    <col min="16137" max="16137" width="14.140625" customWidth="1"/>
    <col min="16138" max="16138" width="14.42578125" customWidth="1"/>
    <col min="16139" max="16139" width="14.140625" customWidth="1"/>
    <col min="16140" max="16140" width="14.28515625" customWidth="1"/>
    <col min="16141" max="16141" width="11.28515625" customWidth="1"/>
    <col min="16142" max="16142" width="17.5703125" customWidth="1"/>
    <col min="16143" max="16143" width="7.5703125" customWidth="1"/>
    <col min="16144" max="16144" width="7.7109375" customWidth="1"/>
    <col min="16145" max="16145" width="7.28515625" customWidth="1"/>
    <col min="16146" max="16146" width="8.28515625" customWidth="1"/>
    <col min="16147" max="16147" width="20.140625" customWidth="1"/>
    <col min="16148" max="16148" width="1.5703125" customWidth="1"/>
    <col min="16149" max="16149" width="7.42578125" customWidth="1"/>
    <col min="16150" max="16150" width="7.85546875" customWidth="1"/>
    <col min="16151" max="16151" width="8" customWidth="1"/>
    <col min="16152" max="16152" width="8.42578125" customWidth="1"/>
    <col min="16153" max="16153" width="14.28515625" customWidth="1"/>
    <col min="16154" max="16154" width="53.85546875" customWidth="1"/>
    <col min="16155" max="16155" width="30.85546875" customWidth="1"/>
    <col min="16156" max="16156" width="33.7109375" customWidth="1"/>
  </cols>
  <sheetData>
    <row r="1" spans="1:28" ht="25.5" customHeight="1" thickBot="1" x14ac:dyDescent="0.3">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2"/>
      <c r="AB1" s="2"/>
    </row>
    <row r="2" spans="1:28" ht="15.75" x14ac:dyDescent="0.25">
      <c r="A2" s="150"/>
      <c r="B2" s="153"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5"/>
      <c r="AB2" s="3" t="s">
        <v>1</v>
      </c>
    </row>
    <row r="3" spans="1:28" x14ac:dyDescent="0.25">
      <c r="A3" s="151"/>
      <c r="B3" s="156" t="s">
        <v>2</v>
      </c>
      <c r="C3" s="157"/>
      <c r="D3" s="157"/>
      <c r="E3" s="157"/>
      <c r="F3" s="157"/>
      <c r="G3" s="157"/>
      <c r="H3" s="157"/>
      <c r="I3" s="157"/>
      <c r="J3" s="157"/>
      <c r="K3" s="157"/>
      <c r="L3" s="157"/>
      <c r="M3" s="157"/>
      <c r="N3" s="157"/>
      <c r="O3" s="157"/>
      <c r="P3" s="157"/>
      <c r="Q3" s="157"/>
      <c r="R3" s="157"/>
      <c r="S3" s="157"/>
      <c r="T3" s="157"/>
      <c r="U3" s="157"/>
      <c r="V3" s="157"/>
      <c r="W3" s="157"/>
      <c r="X3" s="157"/>
      <c r="Y3" s="157"/>
      <c r="Z3" s="157"/>
      <c r="AA3" s="158"/>
      <c r="AB3" s="4" t="s">
        <v>3</v>
      </c>
    </row>
    <row r="4" spans="1:28" x14ac:dyDescent="0.25">
      <c r="A4" s="151"/>
      <c r="B4" s="159" t="s">
        <v>4</v>
      </c>
      <c r="C4" s="160"/>
      <c r="D4" s="160"/>
      <c r="E4" s="160"/>
      <c r="F4" s="160"/>
      <c r="G4" s="160"/>
      <c r="H4" s="160"/>
      <c r="I4" s="160"/>
      <c r="J4" s="160"/>
      <c r="K4" s="160"/>
      <c r="L4" s="160"/>
      <c r="M4" s="160"/>
      <c r="N4" s="160"/>
      <c r="O4" s="160"/>
      <c r="P4" s="160"/>
      <c r="Q4" s="160"/>
      <c r="R4" s="160"/>
      <c r="S4" s="160"/>
      <c r="T4" s="160"/>
      <c r="U4" s="160"/>
      <c r="V4" s="160"/>
      <c r="W4" s="160"/>
      <c r="X4" s="160"/>
      <c r="Y4" s="160"/>
      <c r="Z4" s="160"/>
      <c r="AA4" s="161"/>
      <c r="AB4" s="5" t="s">
        <v>5</v>
      </c>
    </row>
    <row r="5" spans="1:28" ht="12.75" customHeight="1" thickBot="1" x14ac:dyDescent="0.3">
      <c r="A5" s="152"/>
      <c r="B5" s="162"/>
      <c r="C5" s="163"/>
      <c r="D5" s="163"/>
      <c r="E5" s="163"/>
      <c r="F5" s="163"/>
      <c r="G5" s="163"/>
      <c r="H5" s="163"/>
      <c r="I5" s="163"/>
      <c r="J5" s="163"/>
      <c r="K5" s="163"/>
      <c r="L5" s="163"/>
      <c r="M5" s="163"/>
      <c r="N5" s="163"/>
      <c r="O5" s="163"/>
      <c r="P5" s="163"/>
      <c r="Q5" s="163"/>
      <c r="R5" s="163"/>
      <c r="S5" s="163"/>
      <c r="T5" s="163"/>
      <c r="U5" s="163"/>
      <c r="V5" s="163"/>
      <c r="W5" s="163"/>
      <c r="X5" s="163"/>
      <c r="Y5" s="163"/>
      <c r="Z5" s="163"/>
      <c r="AA5" s="164"/>
      <c r="AB5" s="6" t="s">
        <v>6</v>
      </c>
    </row>
    <row r="6" spans="1:28" ht="5.25" customHeight="1" thickBot="1" x14ac:dyDescent="0.3">
      <c r="A6" s="165"/>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7"/>
    </row>
    <row r="7" spans="1:28" x14ac:dyDescent="0.25">
      <c r="A7" s="7" t="s">
        <v>7</v>
      </c>
      <c r="B7" s="143" t="s">
        <v>919</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70"/>
    </row>
    <row r="8" spans="1:28" x14ac:dyDescent="0.25">
      <c r="A8" s="8" t="s">
        <v>9</v>
      </c>
      <c r="B8" s="143" t="s">
        <v>920</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70"/>
    </row>
    <row r="9" spans="1:28" ht="25.5" x14ac:dyDescent="0.25">
      <c r="A9" s="8" t="s">
        <v>11</v>
      </c>
      <c r="B9" s="171"/>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5"/>
    </row>
    <row r="10" spans="1:28" x14ac:dyDescent="0.25">
      <c r="A10" s="143" t="s">
        <v>13</v>
      </c>
      <c r="B10" s="143"/>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x14ac:dyDescent="0.25">
      <c r="A11" s="142" t="s">
        <v>14</v>
      </c>
      <c r="B11" s="9" t="s">
        <v>15</v>
      </c>
      <c r="C11" s="10"/>
      <c r="D11" s="146"/>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8"/>
    </row>
    <row r="12" spans="1:28" x14ac:dyDescent="0.25">
      <c r="A12" s="142"/>
      <c r="B12" s="9" t="s">
        <v>16</v>
      </c>
      <c r="C12" s="10"/>
      <c r="D12" s="174" t="s">
        <v>555</v>
      </c>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x14ac:dyDescent="0.25">
      <c r="A13" s="142"/>
      <c r="B13" s="9" t="s">
        <v>18</v>
      </c>
      <c r="C13" s="9" t="s">
        <v>17</v>
      </c>
      <c r="D13" s="146" t="s">
        <v>1176</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15.75" thickBot="1" x14ac:dyDescent="0.3">
      <c r="A14" s="11" t="s">
        <v>19</v>
      </c>
      <c r="B14" s="128" t="s">
        <v>921</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6"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x14ac:dyDescent="0.25">
      <c r="A16" s="115" t="s">
        <v>20</v>
      </c>
      <c r="B16" s="115" t="s">
        <v>21</v>
      </c>
      <c r="C16" s="115" t="s">
        <v>22</v>
      </c>
      <c r="D16" s="115" t="s">
        <v>23</v>
      </c>
      <c r="E16" s="115" t="s">
        <v>24</v>
      </c>
      <c r="F16" s="115" t="s">
        <v>25</v>
      </c>
      <c r="G16" s="115" t="s">
        <v>26</v>
      </c>
      <c r="H16" s="133" t="s">
        <v>27</v>
      </c>
      <c r="I16" s="133" t="s">
        <v>28</v>
      </c>
      <c r="J16" s="115" t="s">
        <v>29</v>
      </c>
      <c r="K16" s="115" t="s">
        <v>30</v>
      </c>
      <c r="L16" s="115" t="s">
        <v>31</v>
      </c>
      <c r="M16" s="115" t="s">
        <v>32</v>
      </c>
      <c r="N16" s="115" t="s">
        <v>33</v>
      </c>
      <c r="O16" s="126" t="s">
        <v>34</v>
      </c>
      <c r="P16" s="126"/>
      <c r="Q16" s="126"/>
      <c r="R16" s="126"/>
      <c r="S16" s="127"/>
      <c r="T16" s="112"/>
      <c r="U16" s="114" t="s">
        <v>35</v>
      </c>
      <c r="V16" s="115"/>
      <c r="W16" s="115"/>
      <c r="X16" s="115"/>
      <c r="Y16" s="116"/>
      <c r="Z16" s="115" t="s">
        <v>36</v>
      </c>
      <c r="AA16" s="115" t="s">
        <v>37</v>
      </c>
      <c r="AB16" s="118" t="s">
        <v>38</v>
      </c>
    </row>
    <row r="17" spans="1:28" ht="26.25" thickBot="1" x14ac:dyDescent="0.3">
      <c r="A17" s="117"/>
      <c r="B17" s="117"/>
      <c r="C17" s="117"/>
      <c r="D17" s="117"/>
      <c r="E17" s="117"/>
      <c r="F17" s="117"/>
      <c r="G17" s="117"/>
      <c r="H17" s="134"/>
      <c r="I17" s="134"/>
      <c r="J17" s="117"/>
      <c r="K17" s="117"/>
      <c r="L17" s="117"/>
      <c r="M17" s="117"/>
      <c r="N17" s="117"/>
      <c r="O17" s="15" t="s">
        <v>39</v>
      </c>
      <c r="P17" s="15" t="s">
        <v>40</v>
      </c>
      <c r="Q17" s="15" t="s">
        <v>41</v>
      </c>
      <c r="R17" s="15" t="s">
        <v>42</v>
      </c>
      <c r="S17" s="16" t="s">
        <v>43</v>
      </c>
      <c r="T17" s="113"/>
      <c r="U17" s="17" t="s">
        <v>39</v>
      </c>
      <c r="V17" s="15" t="s">
        <v>40</v>
      </c>
      <c r="W17" s="15" t="s">
        <v>41</v>
      </c>
      <c r="X17" s="15" t="s">
        <v>42</v>
      </c>
      <c r="Y17" s="16" t="s">
        <v>44</v>
      </c>
      <c r="Z17" s="117"/>
      <c r="AA17" s="117"/>
      <c r="AB17" s="119"/>
    </row>
    <row r="18" spans="1:28" ht="229.5" x14ac:dyDescent="0.25">
      <c r="A18" s="292" t="s">
        <v>699</v>
      </c>
      <c r="B18" s="268" t="s">
        <v>99</v>
      </c>
      <c r="C18" s="123" t="s">
        <v>922</v>
      </c>
      <c r="D18" s="829" t="s">
        <v>923</v>
      </c>
      <c r="E18" s="757">
        <v>1</v>
      </c>
      <c r="F18" s="757" t="s">
        <v>924</v>
      </c>
      <c r="G18" s="757" t="s">
        <v>925</v>
      </c>
      <c r="H18" s="757" t="s">
        <v>104</v>
      </c>
      <c r="I18" s="757" t="s">
        <v>926</v>
      </c>
      <c r="J18" s="757" t="s">
        <v>927</v>
      </c>
      <c r="K18" s="757" t="s">
        <v>187</v>
      </c>
      <c r="L18" s="830">
        <v>1</v>
      </c>
      <c r="M18" s="831" t="s">
        <v>928</v>
      </c>
      <c r="N18" s="831" t="s">
        <v>928</v>
      </c>
      <c r="O18" s="830">
        <v>0.25</v>
      </c>
      <c r="P18" s="830">
        <v>0.25</v>
      </c>
      <c r="Q18" s="830">
        <v>0.25</v>
      </c>
      <c r="R18" s="830">
        <v>0.25</v>
      </c>
      <c r="S18" s="832">
        <v>1</v>
      </c>
      <c r="T18" s="113"/>
      <c r="U18" s="833">
        <v>0.25</v>
      </c>
      <c r="V18" s="830">
        <v>0.25</v>
      </c>
      <c r="W18" s="830">
        <v>0.25</v>
      </c>
      <c r="X18" s="830">
        <v>0.25</v>
      </c>
      <c r="Y18" s="834">
        <v>1</v>
      </c>
      <c r="Z18" s="835" t="s">
        <v>929</v>
      </c>
      <c r="AA18" s="836"/>
      <c r="AB18" s="837"/>
    </row>
    <row r="19" spans="1:28" ht="140.25" x14ac:dyDescent="0.25">
      <c r="A19" s="124"/>
      <c r="B19" s="280"/>
      <c r="C19" s="100"/>
      <c r="D19" s="25" t="s">
        <v>930</v>
      </c>
      <c r="E19" s="35">
        <v>2</v>
      </c>
      <c r="F19" s="35" t="s">
        <v>931</v>
      </c>
      <c r="G19" s="20" t="s">
        <v>932</v>
      </c>
      <c r="H19" s="20" t="s">
        <v>104</v>
      </c>
      <c r="I19" s="35" t="s">
        <v>933</v>
      </c>
      <c r="J19" s="35" t="s">
        <v>934</v>
      </c>
      <c r="K19" s="35" t="s">
        <v>187</v>
      </c>
      <c r="L19" s="30">
        <v>1</v>
      </c>
      <c r="M19" s="23" t="s">
        <v>935</v>
      </c>
      <c r="N19" s="23" t="s">
        <v>935</v>
      </c>
      <c r="O19" s="30">
        <v>0.25</v>
      </c>
      <c r="P19" s="30">
        <v>0.25</v>
      </c>
      <c r="Q19" s="30">
        <v>0.25</v>
      </c>
      <c r="R19" s="30">
        <v>0.25</v>
      </c>
      <c r="S19" s="838">
        <v>1</v>
      </c>
      <c r="T19" s="113"/>
      <c r="U19" s="454">
        <v>0.25</v>
      </c>
      <c r="V19" s="30">
        <v>0.25</v>
      </c>
      <c r="W19" s="30">
        <v>0.25</v>
      </c>
      <c r="X19" s="30">
        <v>0.25</v>
      </c>
      <c r="Y19" s="176">
        <v>1</v>
      </c>
      <c r="Z19" s="35" t="s">
        <v>936</v>
      </c>
      <c r="AA19" s="41"/>
      <c r="AB19" s="42"/>
    </row>
    <row r="20" spans="1:28" ht="191.25" x14ac:dyDescent="0.25">
      <c r="A20" s="124"/>
      <c r="B20" s="280"/>
      <c r="C20" s="100"/>
      <c r="D20" s="25" t="s">
        <v>937</v>
      </c>
      <c r="E20" s="35">
        <v>3</v>
      </c>
      <c r="F20" s="35" t="s">
        <v>938</v>
      </c>
      <c r="G20" s="20" t="s">
        <v>932</v>
      </c>
      <c r="H20" s="20" t="s">
        <v>104</v>
      </c>
      <c r="I20" s="35" t="s">
        <v>939</v>
      </c>
      <c r="J20" s="35" t="s">
        <v>940</v>
      </c>
      <c r="K20" s="35" t="s">
        <v>187</v>
      </c>
      <c r="L20" s="30">
        <v>1</v>
      </c>
      <c r="M20" s="23" t="s">
        <v>941</v>
      </c>
      <c r="N20" s="23" t="s">
        <v>941</v>
      </c>
      <c r="O20" s="30">
        <v>0.25</v>
      </c>
      <c r="P20" s="30">
        <v>0.25</v>
      </c>
      <c r="Q20" s="30">
        <v>0.25</v>
      </c>
      <c r="R20" s="30">
        <v>0.25</v>
      </c>
      <c r="S20" s="838">
        <v>1</v>
      </c>
      <c r="T20" s="113"/>
      <c r="U20" s="454">
        <v>0.25</v>
      </c>
      <c r="V20" s="30">
        <v>0.25</v>
      </c>
      <c r="W20" s="30">
        <v>0.25</v>
      </c>
      <c r="X20" s="30">
        <v>0.25</v>
      </c>
      <c r="Y20" s="176">
        <v>1</v>
      </c>
      <c r="Z20" s="35" t="s">
        <v>942</v>
      </c>
      <c r="AA20" s="41"/>
      <c r="AB20" s="42"/>
    </row>
    <row r="21" spans="1:28" ht="191.25" x14ac:dyDescent="0.25">
      <c r="A21" s="124"/>
      <c r="B21" s="280"/>
      <c r="C21" s="100"/>
      <c r="D21" s="25" t="s">
        <v>943</v>
      </c>
      <c r="E21" s="35">
        <v>4</v>
      </c>
      <c r="F21" s="35" t="s">
        <v>944</v>
      </c>
      <c r="G21" s="20" t="s">
        <v>932</v>
      </c>
      <c r="H21" s="20" t="s">
        <v>104</v>
      </c>
      <c r="I21" s="35" t="s">
        <v>945</v>
      </c>
      <c r="J21" s="35" t="s">
        <v>946</v>
      </c>
      <c r="K21" s="35" t="s">
        <v>187</v>
      </c>
      <c r="L21" s="30">
        <v>1</v>
      </c>
      <c r="M21" s="23" t="s">
        <v>947</v>
      </c>
      <c r="N21" s="23" t="s">
        <v>947</v>
      </c>
      <c r="O21" s="30">
        <v>0.25</v>
      </c>
      <c r="P21" s="30">
        <v>0.25</v>
      </c>
      <c r="Q21" s="30">
        <v>0.25</v>
      </c>
      <c r="R21" s="30">
        <v>0.25</v>
      </c>
      <c r="S21" s="838">
        <v>1</v>
      </c>
      <c r="T21" s="113"/>
      <c r="U21" s="454">
        <v>0.25</v>
      </c>
      <c r="V21" s="30">
        <v>0.25</v>
      </c>
      <c r="W21" s="30">
        <v>0.25</v>
      </c>
      <c r="X21" s="30">
        <v>0.25</v>
      </c>
      <c r="Y21" s="176">
        <v>1</v>
      </c>
      <c r="Z21" s="35" t="s">
        <v>948</v>
      </c>
      <c r="AA21" s="41"/>
      <c r="AB21" s="42"/>
    </row>
    <row r="22" spans="1:28" ht="128.25" thickBot="1" x14ac:dyDescent="0.3">
      <c r="A22" s="125"/>
      <c r="B22" s="839"/>
      <c r="C22" s="180"/>
      <c r="D22" s="840" t="s">
        <v>949</v>
      </c>
      <c r="E22" s="56">
        <v>5</v>
      </c>
      <c r="F22" s="56" t="s">
        <v>950</v>
      </c>
      <c r="G22" s="182" t="s">
        <v>932</v>
      </c>
      <c r="H22" s="182" t="s">
        <v>104</v>
      </c>
      <c r="I22" s="56" t="s">
        <v>951</v>
      </c>
      <c r="J22" s="56" t="s">
        <v>952</v>
      </c>
      <c r="K22" s="56" t="s">
        <v>187</v>
      </c>
      <c r="L22" s="841">
        <v>1</v>
      </c>
      <c r="M22" s="57" t="s">
        <v>953</v>
      </c>
      <c r="N22" s="57" t="s">
        <v>953</v>
      </c>
      <c r="O22" s="841">
        <v>0.25</v>
      </c>
      <c r="P22" s="841">
        <v>0.25</v>
      </c>
      <c r="Q22" s="841">
        <v>0.25</v>
      </c>
      <c r="R22" s="841">
        <v>0.25</v>
      </c>
      <c r="S22" s="842">
        <v>1</v>
      </c>
      <c r="T22" s="113"/>
      <c r="U22" s="463">
        <v>0.25</v>
      </c>
      <c r="V22" s="841">
        <v>0.25</v>
      </c>
      <c r="W22" s="841">
        <v>0.25</v>
      </c>
      <c r="X22" s="841">
        <v>0.25</v>
      </c>
      <c r="Y22" s="234">
        <v>1</v>
      </c>
      <c r="Z22" s="56" t="s">
        <v>954</v>
      </c>
      <c r="AA22" s="65"/>
      <c r="AB22" s="66"/>
    </row>
    <row r="23" spans="1:28" ht="29.25" customHeight="1" thickBot="1" x14ac:dyDescent="0.3">
      <c r="A23" s="102" t="s">
        <v>162</v>
      </c>
      <c r="B23" s="103"/>
      <c r="C23" s="103"/>
      <c r="D23" s="103"/>
      <c r="E23" s="103"/>
      <c r="F23" s="103"/>
      <c r="G23" s="103"/>
      <c r="H23" s="103"/>
      <c r="I23" s="103"/>
      <c r="J23" s="103"/>
      <c r="K23" s="103"/>
      <c r="L23" s="103"/>
      <c r="M23" s="103"/>
      <c r="N23" s="103"/>
      <c r="O23" s="103"/>
      <c r="P23" s="103"/>
      <c r="Q23" s="103"/>
      <c r="R23" s="104"/>
      <c r="S23" s="102" t="s">
        <v>163</v>
      </c>
      <c r="T23" s="103"/>
      <c r="U23" s="103"/>
      <c r="V23" s="103"/>
      <c r="W23" s="103"/>
      <c r="X23" s="103"/>
      <c r="Y23" s="103"/>
      <c r="Z23" s="103"/>
      <c r="AA23" s="103"/>
      <c r="AB23" s="104"/>
    </row>
    <row r="24" spans="1:28" x14ac:dyDescent="0.25">
      <c r="A24" s="68" t="s">
        <v>164</v>
      </c>
      <c r="B24" s="105"/>
      <c r="C24" s="105"/>
      <c r="D24" s="105"/>
      <c r="E24" s="106"/>
      <c r="F24" s="69" t="s">
        <v>165</v>
      </c>
      <c r="G24" s="107"/>
      <c r="H24" s="107"/>
      <c r="I24" s="107"/>
      <c r="J24" s="107"/>
      <c r="K24" s="107"/>
      <c r="L24" s="69" t="s">
        <v>165</v>
      </c>
      <c r="M24" s="107"/>
      <c r="N24" s="107"/>
      <c r="O24" s="107"/>
      <c r="P24" s="107"/>
      <c r="Q24" s="107"/>
      <c r="R24" s="108"/>
      <c r="S24" s="70" t="s">
        <v>165</v>
      </c>
      <c r="T24" s="108"/>
      <c r="U24" s="109"/>
      <c r="V24" s="109"/>
      <c r="W24" s="109"/>
      <c r="X24" s="109"/>
      <c r="Y24" s="110"/>
      <c r="Z24" s="70" t="s">
        <v>165</v>
      </c>
      <c r="AA24" s="106"/>
      <c r="AB24" s="111"/>
    </row>
    <row r="25" spans="1:28" x14ac:dyDescent="0.25">
      <c r="A25" s="71" t="s">
        <v>166</v>
      </c>
      <c r="B25" s="196" t="s">
        <v>955</v>
      </c>
      <c r="C25" s="196"/>
      <c r="D25" s="196"/>
      <c r="E25" s="197"/>
      <c r="F25" s="74" t="s">
        <v>168</v>
      </c>
      <c r="G25" s="82" t="s">
        <v>956</v>
      </c>
      <c r="H25" s="82"/>
      <c r="I25" s="82"/>
      <c r="J25" s="82"/>
      <c r="K25" s="82"/>
      <c r="L25" s="74" t="s">
        <v>170</v>
      </c>
      <c r="M25" s="82"/>
      <c r="N25" s="82"/>
      <c r="O25" s="82"/>
      <c r="P25" s="82"/>
      <c r="Q25" s="82"/>
      <c r="R25" s="83"/>
      <c r="S25" s="75" t="s">
        <v>168</v>
      </c>
      <c r="T25" s="83"/>
      <c r="U25" s="84"/>
      <c r="V25" s="84"/>
      <c r="W25" s="84"/>
      <c r="X25" s="84"/>
      <c r="Y25" s="85"/>
      <c r="Z25" s="75" t="s">
        <v>170</v>
      </c>
      <c r="AA25" s="197"/>
      <c r="AB25" s="199"/>
    </row>
    <row r="26" spans="1:28" ht="28.5" customHeight="1" thickBot="1" x14ac:dyDescent="0.3">
      <c r="A26" s="76" t="s">
        <v>173</v>
      </c>
      <c r="B26" s="843">
        <v>44196</v>
      </c>
      <c r="C26" s="205"/>
      <c r="D26" s="205"/>
      <c r="E26" s="206"/>
      <c r="F26" s="78" t="s">
        <v>173</v>
      </c>
      <c r="G26" s="844">
        <v>44196</v>
      </c>
      <c r="H26" s="89"/>
      <c r="I26" s="89"/>
      <c r="J26" s="89"/>
      <c r="K26" s="89"/>
      <c r="L26" s="78" t="s">
        <v>173</v>
      </c>
      <c r="M26" s="89"/>
      <c r="N26" s="89"/>
      <c r="O26" s="89"/>
      <c r="P26" s="89"/>
      <c r="Q26" s="89"/>
      <c r="R26" s="90"/>
      <c r="S26" s="79" t="s">
        <v>173</v>
      </c>
      <c r="T26" s="90"/>
      <c r="U26" s="91"/>
      <c r="V26" s="91"/>
      <c r="W26" s="91"/>
      <c r="X26" s="91"/>
      <c r="Y26" s="92"/>
      <c r="Z26" s="79" t="s">
        <v>173</v>
      </c>
      <c r="AA26" s="206"/>
      <c r="AB26" s="239"/>
    </row>
  </sheetData>
  <mergeCells count="56">
    <mergeCell ref="B25:E25"/>
    <mergeCell ref="G25:K25"/>
    <mergeCell ref="M25:R25"/>
    <mergeCell ref="T25:Y25"/>
    <mergeCell ref="AA25:AB25"/>
    <mergeCell ref="B26:E26"/>
    <mergeCell ref="G26:K26"/>
    <mergeCell ref="M26:R26"/>
    <mergeCell ref="T26:Y26"/>
    <mergeCell ref="AA26:AB26"/>
    <mergeCell ref="A23:R23"/>
    <mergeCell ref="S23:AB23"/>
    <mergeCell ref="B24:E24"/>
    <mergeCell ref="G24:K24"/>
    <mergeCell ref="M24:R24"/>
    <mergeCell ref="T24:Y24"/>
    <mergeCell ref="AA24:AB24"/>
    <mergeCell ref="T16:T22"/>
    <mergeCell ref="U16:Y16"/>
    <mergeCell ref="Z16:Z17"/>
    <mergeCell ref="AA16:AA17"/>
    <mergeCell ref="AB16:AB17"/>
    <mergeCell ref="A18:A22"/>
    <mergeCell ref="B18:B22"/>
    <mergeCell ref="C18:C22"/>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C64A-2B7D-4196-B57F-F6A3E1B3B363}">
  <sheetPr codeName="Hoja12"/>
  <dimension ref="A1:AB25"/>
  <sheetViews>
    <sheetView workbookViewId="0">
      <selection activeCell="D13" sqref="D13:AB13"/>
    </sheetView>
  </sheetViews>
  <sheetFormatPr baseColWidth="10" defaultColWidth="10.28515625" defaultRowHeight="12.75" x14ac:dyDescent="0.25"/>
  <cols>
    <col min="1" max="1" width="24.5703125" style="306" customWidth="1"/>
    <col min="2" max="2" width="17.85546875" style="306" customWidth="1"/>
    <col min="3" max="3" width="14.140625" style="306" customWidth="1"/>
    <col min="4" max="4" width="15.5703125" style="306" customWidth="1"/>
    <col min="5" max="5" width="5.5703125" style="306" customWidth="1"/>
    <col min="6" max="6" width="16.42578125" style="306" customWidth="1"/>
    <col min="7" max="7" width="18" style="306" customWidth="1"/>
    <col min="8" max="8" width="13" style="306" customWidth="1"/>
    <col min="9" max="9" width="14.5703125" style="306" customWidth="1"/>
    <col min="10" max="10" width="14.7109375" style="306" customWidth="1"/>
    <col min="11" max="11" width="14.5703125" style="306" customWidth="1"/>
    <col min="12" max="12" width="14" style="306" customWidth="1"/>
    <col min="13" max="13" width="11.28515625" style="306" customWidth="1"/>
    <col min="14" max="14" width="17.140625" style="306" customWidth="1"/>
    <col min="15" max="15" width="7.28515625" style="306" customWidth="1"/>
    <col min="16" max="16" width="7.7109375" style="306" customWidth="1"/>
    <col min="17" max="17" width="7" style="306" customWidth="1"/>
    <col min="18" max="18" width="7.5703125" style="306" customWidth="1"/>
    <col min="19" max="19" width="20.140625" style="306" customWidth="1"/>
    <col min="20" max="20" width="1.42578125" style="861" customWidth="1"/>
    <col min="21" max="21" width="8.5703125" style="306" customWidth="1"/>
    <col min="22" max="22" width="7.7109375" style="306" customWidth="1"/>
    <col min="23" max="23" width="7.5703125" style="306" customWidth="1"/>
    <col min="24" max="24" width="7" style="306" customWidth="1"/>
    <col min="25" max="25" width="14" style="306" customWidth="1"/>
    <col min="26" max="26" width="82.28515625" style="306" customWidth="1"/>
    <col min="27" max="27" width="25.85546875" style="306" customWidth="1"/>
    <col min="28" max="28" width="30.28515625" style="306" customWidth="1"/>
    <col min="29" max="16384" width="10.28515625" style="306"/>
  </cols>
  <sheetData>
    <row r="1" spans="1:28" ht="13.5" thickBot="1" x14ac:dyDescent="0.3">
      <c r="A1" s="845"/>
      <c r="B1" s="845"/>
      <c r="C1" s="845"/>
      <c r="D1" s="845"/>
      <c r="E1" s="845"/>
      <c r="F1" s="845"/>
      <c r="G1" s="845"/>
      <c r="H1" s="845"/>
      <c r="I1" s="845"/>
      <c r="J1" s="845"/>
      <c r="K1" s="845"/>
      <c r="L1" s="845"/>
      <c r="M1" s="845"/>
      <c r="N1" s="845"/>
      <c r="O1" s="845"/>
      <c r="P1" s="845"/>
      <c r="Q1" s="845"/>
      <c r="R1" s="845"/>
      <c r="S1" s="845"/>
      <c r="T1" s="845"/>
      <c r="U1" s="845"/>
      <c r="V1" s="845"/>
      <c r="W1" s="845"/>
      <c r="X1" s="845"/>
      <c r="Y1" s="845"/>
      <c r="Z1" s="845"/>
    </row>
    <row r="2" spans="1:28" ht="15.75" x14ac:dyDescent="0.25">
      <c r="A2" s="846"/>
      <c r="B2" s="242" t="s">
        <v>0</v>
      </c>
      <c r="C2" s="243"/>
      <c r="D2" s="243"/>
      <c r="E2" s="243"/>
      <c r="F2" s="243"/>
      <c r="G2" s="243"/>
      <c r="H2" s="243"/>
      <c r="I2" s="243"/>
      <c r="J2" s="243"/>
      <c r="K2" s="243"/>
      <c r="L2" s="243"/>
      <c r="M2" s="243"/>
      <c r="N2" s="243"/>
      <c r="O2" s="243"/>
      <c r="P2" s="243"/>
      <c r="Q2" s="243"/>
      <c r="R2" s="243"/>
      <c r="S2" s="243"/>
      <c r="T2" s="243"/>
      <c r="U2" s="243"/>
      <c r="V2" s="243"/>
      <c r="W2" s="243"/>
      <c r="X2" s="243"/>
      <c r="Y2" s="243"/>
      <c r="Z2" s="243"/>
      <c r="AA2" s="245"/>
      <c r="AB2" s="502" t="s">
        <v>1</v>
      </c>
    </row>
    <row r="3" spans="1:28" ht="14.25" x14ac:dyDescent="0.25">
      <c r="A3" s="847"/>
      <c r="B3" s="159" t="s">
        <v>2</v>
      </c>
      <c r="C3" s="160"/>
      <c r="D3" s="160"/>
      <c r="E3" s="160"/>
      <c r="F3" s="160"/>
      <c r="G3" s="160"/>
      <c r="H3" s="160"/>
      <c r="I3" s="160"/>
      <c r="J3" s="160"/>
      <c r="K3" s="160"/>
      <c r="L3" s="160"/>
      <c r="M3" s="160"/>
      <c r="N3" s="160"/>
      <c r="O3" s="160"/>
      <c r="P3" s="160"/>
      <c r="Q3" s="160"/>
      <c r="R3" s="160"/>
      <c r="S3" s="160"/>
      <c r="T3" s="160"/>
      <c r="U3" s="160"/>
      <c r="V3" s="160"/>
      <c r="W3" s="160"/>
      <c r="X3" s="160"/>
      <c r="Y3" s="160"/>
      <c r="Z3" s="160"/>
      <c r="AA3" s="161"/>
      <c r="AB3" s="503" t="s">
        <v>3</v>
      </c>
    </row>
    <row r="4" spans="1:28" ht="21" x14ac:dyDescent="0.25">
      <c r="A4" s="847"/>
      <c r="B4" s="159" t="s">
        <v>4</v>
      </c>
      <c r="C4" s="160"/>
      <c r="D4" s="160"/>
      <c r="E4" s="160"/>
      <c r="F4" s="160"/>
      <c r="G4" s="160"/>
      <c r="H4" s="160"/>
      <c r="I4" s="160"/>
      <c r="J4" s="160"/>
      <c r="K4" s="160"/>
      <c r="L4" s="160"/>
      <c r="M4" s="160"/>
      <c r="N4" s="160"/>
      <c r="O4" s="160"/>
      <c r="P4" s="160"/>
      <c r="Q4" s="160"/>
      <c r="R4" s="160"/>
      <c r="S4" s="160"/>
      <c r="T4" s="160"/>
      <c r="U4" s="160"/>
      <c r="V4" s="160"/>
      <c r="W4" s="160"/>
      <c r="X4" s="160"/>
      <c r="Y4" s="160"/>
      <c r="Z4" s="160"/>
      <c r="AA4" s="161"/>
      <c r="AB4" s="848" t="s">
        <v>5</v>
      </c>
    </row>
    <row r="5" spans="1:28" ht="13.5" thickBot="1" x14ac:dyDescent="0.3">
      <c r="A5" s="849"/>
      <c r="B5" s="162"/>
      <c r="C5" s="163"/>
      <c r="D5" s="163"/>
      <c r="E5" s="163"/>
      <c r="F5" s="163"/>
      <c r="G5" s="163"/>
      <c r="H5" s="163"/>
      <c r="I5" s="163"/>
      <c r="J5" s="163"/>
      <c r="K5" s="163"/>
      <c r="L5" s="163"/>
      <c r="M5" s="163"/>
      <c r="N5" s="163"/>
      <c r="O5" s="163"/>
      <c r="P5" s="163"/>
      <c r="Q5" s="163"/>
      <c r="R5" s="163"/>
      <c r="S5" s="163"/>
      <c r="T5" s="163"/>
      <c r="U5" s="163"/>
      <c r="V5" s="163"/>
      <c r="W5" s="163"/>
      <c r="X5" s="163"/>
      <c r="Y5" s="163"/>
      <c r="Z5" s="163"/>
      <c r="AA5" s="164"/>
      <c r="AB5" s="504" t="s">
        <v>6</v>
      </c>
    </row>
    <row r="6" spans="1:28" ht="13.5" thickBot="1" x14ac:dyDescent="0.3">
      <c r="A6" s="255"/>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8"/>
    </row>
    <row r="7" spans="1:28" x14ac:dyDescent="0.25">
      <c r="A7" s="7" t="s">
        <v>7</v>
      </c>
      <c r="B7" s="168" t="s">
        <v>957</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9"/>
    </row>
    <row r="8" spans="1:28" x14ac:dyDescent="0.25">
      <c r="A8" s="8" t="s">
        <v>9</v>
      </c>
      <c r="B8" s="143" t="s">
        <v>775</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70"/>
    </row>
    <row r="9" spans="1:28" ht="25.5" x14ac:dyDescent="0.25">
      <c r="A9" s="8" t="s">
        <v>11</v>
      </c>
      <c r="B9" s="171" t="s">
        <v>696</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5"/>
    </row>
    <row r="10" spans="1:28" x14ac:dyDescent="0.25">
      <c r="A10" s="143" t="s">
        <v>13</v>
      </c>
      <c r="B10" s="143"/>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x14ac:dyDescent="0.25">
      <c r="A11" s="142" t="s">
        <v>14</v>
      </c>
      <c r="B11" s="9" t="s">
        <v>15</v>
      </c>
      <c r="C11" s="10" t="s">
        <v>17</v>
      </c>
      <c r="D11" s="783">
        <v>43850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1"/>
    </row>
    <row r="12" spans="1:28" x14ac:dyDescent="0.25">
      <c r="A12" s="142"/>
      <c r="B12" s="9" t="s">
        <v>16</v>
      </c>
      <c r="C12" s="10"/>
      <c r="D12" s="174"/>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x14ac:dyDescent="0.25">
      <c r="A13" s="142"/>
      <c r="B13" s="9" t="s">
        <v>18</v>
      </c>
      <c r="C13" s="10" t="s">
        <v>17</v>
      </c>
      <c r="D13" s="139" t="s">
        <v>958</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13.5" thickBot="1" x14ac:dyDescent="0.3">
      <c r="A14" s="11" t="s">
        <v>19</v>
      </c>
      <c r="B14" s="128" t="s">
        <v>959</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13.5"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247"/>
      <c r="AB15" s="247"/>
    </row>
    <row r="16" spans="1:28" x14ac:dyDescent="0.25">
      <c r="A16" s="131" t="s">
        <v>20</v>
      </c>
      <c r="B16" s="115" t="s">
        <v>21</v>
      </c>
      <c r="C16" s="115" t="s">
        <v>22</v>
      </c>
      <c r="D16" s="115" t="s">
        <v>23</v>
      </c>
      <c r="E16" s="115" t="s">
        <v>24</v>
      </c>
      <c r="F16" s="115" t="s">
        <v>25</v>
      </c>
      <c r="G16" s="115" t="s">
        <v>26</v>
      </c>
      <c r="H16" s="133" t="s">
        <v>27</v>
      </c>
      <c r="I16" s="133" t="s">
        <v>28</v>
      </c>
      <c r="J16" s="115" t="s">
        <v>29</v>
      </c>
      <c r="K16" s="115" t="s">
        <v>30</v>
      </c>
      <c r="L16" s="115" t="s">
        <v>31</v>
      </c>
      <c r="M16" s="115" t="s">
        <v>32</v>
      </c>
      <c r="N16" s="115" t="s">
        <v>33</v>
      </c>
      <c r="O16" s="126" t="s">
        <v>34</v>
      </c>
      <c r="P16" s="126"/>
      <c r="Q16" s="126"/>
      <c r="R16" s="126"/>
      <c r="S16" s="127"/>
      <c r="T16" s="112"/>
      <c r="U16" s="114" t="s">
        <v>35</v>
      </c>
      <c r="V16" s="115"/>
      <c r="W16" s="115"/>
      <c r="X16" s="115"/>
      <c r="Y16" s="116"/>
      <c r="Z16" s="115" t="s">
        <v>36</v>
      </c>
      <c r="AA16" s="115" t="s">
        <v>37</v>
      </c>
      <c r="AB16" s="118" t="s">
        <v>38</v>
      </c>
    </row>
    <row r="17" spans="1:28" ht="26.25" thickBot="1" x14ac:dyDescent="0.3">
      <c r="A17" s="132"/>
      <c r="B17" s="117"/>
      <c r="C17" s="117"/>
      <c r="D17" s="117"/>
      <c r="E17" s="117"/>
      <c r="F17" s="117"/>
      <c r="G17" s="117"/>
      <c r="H17" s="134"/>
      <c r="I17" s="134"/>
      <c r="J17" s="117"/>
      <c r="K17" s="117"/>
      <c r="L17" s="117"/>
      <c r="M17" s="117"/>
      <c r="N17" s="117"/>
      <c r="O17" s="15" t="s">
        <v>39</v>
      </c>
      <c r="P17" s="15" t="s">
        <v>40</v>
      </c>
      <c r="Q17" s="15" t="s">
        <v>41</v>
      </c>
      <c r="R17" s="15" t="s">
        <v>42</v>
      </c>
      <c r="S17" s="16" t="s">
        <v>43</v>
      </c>
      <c r="T17" s="113"/>
      <c r="U17" s="17" t="s">
        <v>39</v>
      </c>
      <c r="V17" s="15" t="s">
        <v>40</v>
      </c>
      <c r="W17" s="15" t="s">
        <v>41</v>
      </c>
      <c r="X17" s="15" t="s">
        <v>42</v>
      </c>
      <c r="Y17" s="16" t="s">
        <v>44</v>
      </c>
      <c r="Z17" s="117"/>
      <c r="AA17" s="117"/>
      <c r="AB17" s="119"/>
    </row>
    <row r="18" spans="1:28" ht="127.5" x14ac:dyDescent="0.25">
      <c r="A18" s="122" t="s">
        <v>45</v>
      </c>
      <c r="B18" s="280" t="s">
        <v>960</v>
      </c>
      <c r="C18" s="348" t="s">
        <v>961</v>
      </c>
      <c r="D18" s="348" t="s">
        <v>962</v>
      </c>
      <c r="E18" s="35">
        <v>1</v>
      </c>
      <c r="F18" s="348" t="s">
        <v>963</v>
      </c>
      <c r="G18" s="35" t="s">
        <v>964</v>
      </c>
      <c r="H18" s="35" t="s">
        <v>184</v>
      </c>
      <c r="I18" s="35" t="s">
        <v>965</v>
      </c>
      <c r="J18" s="35" t="s">
        <v>966</v>
      </c>
      <c r="K18" s="35" t="s">
        <v>187</v>
      </c>
      <c r="L18" s="24">
        <v>1</v>
      </c>
      <c r="M18" s="35" t="s">
        <v>967</v>
      </c>
      <c r="N18" s="850" t="s">
        <v>968</v>
      </c>
      <c r="O18" s="26">
        <v>0.25</v>
      </c>
      <c r="P18" s="26">
        <v>0.25</v>
      </c>
      <c r="Q18" s="26">
        <v>0.25</v>
      </c>
      <c r="R18" s="26">
        <v>0.25</v>
      </c>
      <c r="S18" s="176">
        <f>SUM(O18:R18)</f>
        <v>1</v>
      </c>
      <c r="T18" s="113"/>
      <c r="U18" s="29">
        <v>0.25</v>
      </c>
      <c r="V18" s="30">
        <v>0.25</v>
      </c>
      <c r="W18" s="30">
        <v>0.25</v>
      </c>
      <c r="X18" s="30">
        <v>0.25</v>
      </c>
      <c r="Y18" s="176">
        <f>SUM(U18:X18)</f>
        <v>1</v>
      </c>
      <c r="Z18" s="851" t="s">
        <v>969</v>
      </c>
      <c r="AA18" s="852"/>
      <c r="AB18" s="853"/>
    </row>
    <row r="19" spans="1:28" ht="165.75" x14ac:dyDescent="0.25">
      <c r="A19" s="124"/>
      <c r="B19" s="280"/>
      <c r="C19" s="263" t="s">
        <v>970</v>
      </c>
      <c r="D19" s="348" t="s">
        <v>971</v>
      </c>
      <c r="E19" s="35">
        <v>2</v>
      </c>
      <c r="F19" s="348" t="s">
        <v>972</v>
      </c>
      <c r="G19" s="35" t="s">
        <v>973</v>
      </c>
      <c r="H19" s="35" t="s">
        <v>184</v>
      </c>
      <c r="I19" s="348" t="s">
        <v>974</v>
      </c>
      <c r="J19" s="35" t="s">
        <v>975</v>
      </c>
      <c r="K19" s="35" t="s">
        <v>187</v>
      </c>
      <c r="L19" s="24">
        <v>1</v>
      </c>
      <c r="M19" s="35" t="s">
        <v>976</v>
      </c>
      <c r="N19" s="35" t="s">
        <v>977</v>
      </c>
      <c r="O19" s="26">
        <v>0.75</v>
      </c>
      <c r="P19" s="26">
        <v>0</v>
      </c>
      <c r="Q19" s="26">
        <v>0.25</v>
      </c>
      <c r="R19" s="26">
        <v>0</v>
      </c>
      <c r="S19" s="176">
        <f>SUM(O19:R19)</f>
        <v>1</v>
      </c>
      <c r="T19" s="113"/>
      <c r="U19" s="37">
        <v>0.5</v>
      </c>
      <c r="V19" s="24">
        <v>0.25</v>
      </c>
      <c r="W19" s="24">
        <v>0</v>
      </c>
      <c r="X19" s="24">
        <v>0.25</v>
      </c>
      <c r="Y19" s="26">
        <f>SUM(U19:X19)</f>
        <v>1</v>
      </c>
      <c r="Z19" s="22" t="s">
        <v>978</v>
      </c>
      <c r="AA19" s="358"/>
      <c r="AB19" s="359"/>
    </row>
    <row r="20" spans="1:28" ht="191.25" x14ac:dyDescent="0.25">
      <c r="A20" s="124"/>
      <c r="B20" s="280"/>
      <c r="C20" s="348" t="s">
        <v>979</v>
      </c>
      <c r="D20" s="348" t="s">
        <v>980</v>
      </c>
      <c r="E20" s="850">
        <v>3</v>
      </c>
      <c r="F20" s="854" t="s">
        <v>981</v>
      </c>
      <c r="G20" s="35" t="s">
        <v>982</v>
      </c>
      <c r="H20" s="35" t="s">
        <v>104</v>
      </c>
      <c r="I20" s="35" t="s">
        <v>983</v>
      </c>
      <c r="J20" s="35" t="s">
        <v>984</v>
      </c>
      <c r="K20" s="35" t="s">
        <v>187</v>
      </c>
      <c r="L20" s="26">
        <v>1</v>
      </c>
      <c r="M20" s="35" t="s">
        <v>985</v>
      </c>
      <c r="N20" s="35" t="s">
        <v>986</v>
      </c>
      <c r="O20" s="26">
        <v>0.25</v>
      </c>
      <c r="P20" s="26">
        <v>0.25</v>
      </c>
      <c r="Q20" s="26">
        <v>0.25</v>
      </c>
      <c r="R20" s="26">
        <v>0.25</v>
      </c>
      <c r="S20" s="176">
        <f>SUM(O20:R20)</f>
        <v>1</v>
      </c>
      <c r="T20" s="113"/>
      <c r="U20" s="37">
        <v>0.25</v>
      </c>
      <c r="V20" s="24">
        <v>0.25</v>
      </c>
      <c r="W20" s="24">
        <v>0.25</v>
      </c>
      <c r="X20" s="24">
        <v>0.25</v>
      </c>
      <c r="Y20" s="26">
        <f>SUM(U20:X20)</f>
        <v>1</v>
      </c>
      <c r="Z20" s="851" t="s">
        <v>987</v>
      </c>
      <c r="AA20" s="358"/>
      <c r="AB20" s="359"/>
    </row>
    <row r="21" spans="1:28" ht="204.75" thickBot="1" x14ac:dyDescent="0.3">
      <c r="A21" s="125"/>
      <c r="B21" s="839"/>
      <c r="C21" s="459" t="s">
        <v>988</v>
      </c>
      <c r="D21" s="459" t="s">
        <v>989</v>
      </c>
      <c r="E21" s="855">
        <v>4</v>
      </c>
      <c r="F21" s="856" t="s">
        <v>990</v>
      </c>
      <c r="G21" s="56" t="s">
        <v>982</v>
      </c>
      <c r="H21" s="56" t="s">
        <v>184</v>
      </c>
      <c r="I21" s="56" t="s">
        <v>991</v>
      </c>
      <c r="J21" s="56" t="s">
        <v>992</v>
      </c>
      <c r="K21" s="56" t="s">
        <v>187</v>
      </c>
      <c r="L21" s="59">
        <v>1</v>
      </c>
      <c r="M21" s="56" t="s">
        <v>993</v>
      </c>
      <c r="N21" s="56" t="s">
        <v>994</v>
      </c>
      <c r="O21" s="59">
        <v>0.25</v>
      </c>
      <c r="P21" s="59">
        <v>0.25</v>
      </c>
      <c r="Q21" s="59">
        <v>0.25</v>
      </c>
      <c r="R21" s="59">
        <v>0.25</v>
      </c>
      <c r="S21" s="234">
        <f>SUM(O21:R21)</f>
        <v>1</v>
      </c>
      <c r="T21" s="184"/>
      <c r="U21" s="62">
        <v>0.25</v>
      </c>
      <c r="V21" s="183">
        <v>0.25</v>
      </c>
      <c r="W21" s="183">
        <v>0.25</v>
      </c>
      <c r="X21" s="183">
        <v>0.25</v>
      </c>
      <c r="Y21" s="59">
        <f>SUM(U21:X21)</f>
        <v>1</v>
      </c>
      <c r="Z21" s="857" t="s">
        <v>995</v>
      </c>
      <c r="AA21" s="767"/>
      <c r="AB21" s="768"/>
    </row>
    <row r="22" spans="1:28" s="861" customFormat="1" ht="13.5" thickBot="1" x14ac:dyDescent="0.3">
      <c r="A22" s="858" t="s">
        <v>162</v>
      </c>
      <c r="B22" s="859"/>
      <c r="C22" s="859"/>
      <c r="D22" s="859"/>
      <c r="E22" s="859"/>
      <c r="F22" s="859"/>
      <c r="G22" s="859"/>
      <c r="H22" s="859"/>
      <c r="I22" s="859"/>
      <c r="J22" s="859"/>
      <c r="K22" s="859"/>
      <c r="L22" s="859"/>
      <c r="M22" s="859"/>
      <c r="N22" s="859"/>
      <c r="O22" s="859"/>
      <c r="P22" s="859"/>
      <c r="Q22" s="859"/>
      <c r="R22" s="860"/>
      <c r="S22" s="858" t="s">
        <v>163</v>
      </c>
      <c r="T22" s="859"/>
      <c r="U22" s="859"/>
      <c r="V22" s="859"/>
      <c r="W22" s="859"/>
      <c r="X22" s="859"/>
      <c r="Y22" s="859"/>
      <c r="Z22" s="859"/>
      <c r="AA22" s="859"/>
      <c r="AB22" s="860"/>
    </row>
    <row r="23" spans="1:28" x14ac:dyDescent="0.25">
      <c r="A23" s="186" t="s">
        <v>164</v>
      </c>
      <c r="B23" s="187" t="s">
        <v>996</v>
      </c>
      <c r="C23" s="187"/>
      <c r="D23" s="187"/>
      <c r="E23" s="188"/>
      <c r="F23" s="189" t="s">
        <v>165</v>
      </c>
      <c r="G23" s="476"/>
      <c r="H23" s="476"/>
      <c r="I23" s="476"/>
      <c r="J23" s="476"/>
      <c r="K23" s="476"/>
      <c r="L23" s="189"/>
      <c r="M23" s="476"/>
      <c r="N23" s="476"/>
      <c r="O23" s="476"/>
      <c r="P23" s="476"/>
      <c r="Q23" s="476"/>
      <c r="R23" s="477"/>
      <c r="S23" s="192"/>
      <c r="T23" s="477"/>
      <c r="U23" s="479"/>
      <c r="V23" s="479"/>
      <c r="W23" s="479"/>
      <c r="X23" s="479"/>
      <c r="Y23" s="480"/>
      <c r="Z23" s="192" t="s">
        <v>165</v>
      </c>
      <c r="AA23" s="188"/>
      <c r="AB23" s="195"/>
    </row>
    <row r="24" spans="1:28" x14ac:dyDescent="0.25">
      <c r="A24" s="71" t="s">
        <v>166</v>
      </c>
      <c r="B24" s="80" t="s">
        <v>997</v>
      </c>
      <c r="C24" s="80"/>
      <c r="D24" s="80"/>
      <c r="E24" s="862"/>
      <c r="F24" s="74" t="s">
        <v>168</v>
      </c>
      <c r="G24" s="94" t="s">
        <v>998</v>
      </c>
      <c r="H24" s="94"/>
      <c r="I24" s="94"/>
      <c r="J24" s="94"/>
      <c r="K24" s="94"/>
      <c r="L24" s="74"/>
      <c r="M24" s="453"/>
      <c r="N24" s="453"/>
      <c r="O24" s="453"/>
      <c r="P24" s="453"/>
      <c r="Q24" s="453"/>
      <c r="R24" s="484"/>
      <c r="S24" s="75"/>
      <c r="T24" s="484"/>
      <c r="U24" s="485"/>
      <c r="V24" s="485"/>
      <c r="W24" s="485"/>
      <c r="X24" s="485"/>
      <c r="Y24" s="486"/>
      <c r="Z24" s="75" t="s">
        <v>170</v>
      </c>
      <c r="AA24" s="81" t="s">
        <v>999</v>
      </c>
      <c r="AB24" s="86"/>
    </row>
    <row r="25" spans="1:28" ht="13.5" thickBot="1" x14ac:dyDescent="0.3">
      <c r="A25" s="76" t="s">
        <v>173</v>
      </c>
      <c r="B25" s="863">
        <v>44202</v>
      </c>
      <c r="C25" s="87"/>
      <c r="D25" s="87"/>
      <c r="E25" s="864"/>
      <c r="F25" s="78" t="s">
        <v>173</v>
      </c>
      <c r="G25" s="865">
        <v>44202</v>
      </c>
      <c r="H25" s="460"/>
      <c r="I25" s="460"/>
      <c r="J25" s="460"/>
      <c r="K25" s="460"/>
      <c r="L25" s="78"/>
      <c r="M25" s="460"/>
      <c r="N25" s="460"/>
      <c r="O25" s="460"/>
      <c r="P25" s="460"/>
      <c r="Q25" s="460"/>
      <c r="R25" s="492"/>
      <c r="S25" s="79"/>
      <c r="T25" s="492"/>
      <c r="U25" s="494"/>
      <c r="V25" s="494"/>
      <c r="W25" s="494"/>
      <c r="X25" s="494"/>
      <c r="Y25" s="495"/>
      <c r="Z25" s="79" t="s">
        <v>173</v>
      </c>
      <c r="AA25" s="213"/>
      <c r="AB25" s="93"/>
    </row>
  </sheetData>
  <mergeCells count="55">
    <mergeCell ref="B24:E24"/>
    <mergeCell ref="G24:K24"/>
    <mergeCell ref="M24:R24"/>
    <mergeCell ref="T24:Y24"/>
    <mergeCell ref="AA24:AB24"/>
    <mergeCell ref="B25:E25"/>
    <mergeCell ref="G25:K25"/>
    <mergeCell ref="M25:R25"/>
    <mergeCell ref="T25:Y25"/>
    <mergeCell ref="AA25:AB25"/>
    <mergeCell ref="A22:R22"/>
    <mergeCell ref="S22:AB22"/>
    <mergeCell ref="B23:E23"/>
    <mergeCell ref="G23:K23"/>
    <mergeCell ref="M23:R23"/>
    <mergeCell ref="T23:Y23"/>
    <mergeCell ref="AA23:AB23"/>
    <mergeCell ref="T16:T21"/>
    <mergeCell ref="U16:Y16"/>
    <mergeCell ref="Z16:Z17"/>
    <mergeCell ref="AA16:AA17"/>
    <mergeCell ref="AB16:AB17"/>
    <mergeCell ref="A18:A21"/>
    <mergeCell ref="B18:B21"/>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3788-2A0E-4FD7-B411-E2E7B7752BDB}">
  <sheetPr codeName="Hoja13"/>
  <dimension ref="A1:AB33"/>
  <sheetViews>
    <sheetView topLeftCell="A7" workbookViewId="0">
      <selection activeCell="B4" sqref="B4:AA5"/>
    </sheetView>
  </sheetViews>
  <sheetFormatPr baseColWidth="10" defaultRowHeight="15.75" x14ac:dyDescent="0.25"/>
  <cols>
    <col min="1" max="1" width="24.28515625" style="2" customWidth="1"/>
    <col min="2" max="2" width="16.5703125" style="2" customWidth="1"/>
    <col min="3" max="3" width="13" style="2" customWidth="1"/>
    <col min="4" max="4" width="15.7109375" style="2" customWidth="1"/>
    <col min="5" max="5" width="5.85546875" style="2" customWidth="1"/>
    <col min="6" max="6" width="16.28515625" style="2" customWidth="1"/>
    <col min="7" max="7" width="17.85546875" style="2" customWidth="1"/>
    <col min="8" max="8" width="11.85546875" style="2" customWidth="1"/>
    <col min="9" max="9" width="13.85546875" style="2" customWidth="1"/>
    <col min="10" max="10" width="14.140625" style="2" customWidth="1"/>
    <col min="11" max="11" width="13.7109375" style="2" customWidth="1"/>
    <col min="12" max="12" width="13.28515625" style="2" customWidth="1"/>
    <col min="13" max="13" width="10.42578125" style="2" customWidth="1"/>
    <col min="14" max="14" width="16.85546875" style="2" customWidth="1"/>
    <col min="15" max="16" width="7.28515625" style="2" customWidth="1"/>
    <col min="17" max="17" width="7.42578125" style="2" customWidth="1"/>
    <col min="18" max="18" width="7.5703125" style="2" customWidth="1"/>
    <col min="19" max="19" width="20.140625" style="2" customWidth="1"/>
    <col min="20" max="20" width="1.85546875" style="67" customWidth="1"/>
    <col min="21" max="21" width="7.5703125" style="2" customWidth="1"/>
    <col min="22" max="22" width="8" style="2" customWidth="1"/>
    <col min="23" max="23" width="7.5703125" style="2" customWidth="1"/>
    <col min="24" max="24" width="8" style="2" customWidth="1"/>
    <col min="25" max="25" width="14.28515625" style="2" customWidth="1"/>
    <col min="26" max="26" width="87.7109375" style="904" customWidth="1"/>
    <col min="27" max="27" width="30.7109375" style="2" customWidth="1"/>
    <col min="28" max="28" width="33.5703125" style="2" customWidth="1"/>
    <col min="29" max="256" width="11.42578125" style="2"/>
    <col min="257" max="257" width="24.28515625" style="2" customWidth="1"/>
    <col min="258" max="258" width="16.5703125" style="2" customWidth="1"/>
    <col min="259" max="259" width="13" style="2" customWidth="1"/>
    <col min="260" max="260" width="15.7109375" style="2" customWidth="1"/>
    <col min="261" max="261" width="5.85546875" style="2" customWidth="1"/>
    <col min="262" max="262" width="16.28515625" style="2" customWidth="1"/>
    <col min="263" max="263" width="17.85546875" style="2" customWidth="1"/>
    <col min="264" max="264" width="11.85546875" style="2" customWidth="1"/>
    <col min="265" max="265" width="13.85546875" style="2" customWidth="1"/>
    <col min="266" max="266" width="14.140625" style="2" customWidth="1"/>
    <col min="267" max="267" width="13.7109375" style="2" customWidth="1"/>
    <col min="268" max="268" width="13.28515625" style="2" customWidth="1"/>
    <col min="269" max="269" width="10.42578125" style="2" customWidth="1"/>
    <col min="270" max="270" width="16.85546875" style="2" customWidth="1"/>
    <col min="271" max="272" width="7.28515625" style="2" customWidth="1"/>
    <col min="273" max="273" width="7.42578125" style="2" customWidth="1"/>
    <col min="274" max="274" width="7.5703125" style="2" customWidth="1"/>
    <col min="275" max="275" width="20.140625" style="2" customWidth="1"/>
    <col min="276" max="276" width="1.85546875" style="2" customWidth="1"/>
    <col min="277" max="277" width="7.5703125" style="2" customWidth="1"/>
    <col min="278" max="278" width="8" style="2" customWidth="1"/>
    <col min="279" max="279" width="7.5703125" style="2" customWidth="1"/>
    <col min="280" max="280" width="8" style="2" customWidth="1"/>
    <col min="281" max="281" width="14.28515625" style="2" customWidth="1"/>
    <col min="282" max="282" width="87.7109375" style="2" customWidth="1"/>
    <col min="283" max="283" width="30.7109375" style="2" customWidth="1"/>
    <col min="284" max="284" width="33.5703125" style="2" customWidth="1"/>
    <col min="285" max="512" width="11.42578125" style="2"/>
    <col min="513" max="513" width="24.28515625" style="2" customWidth="1"/>
    <col min="514" max="514" width="16.5703125" style="2" customWidth="1"/>
    <col min="515" max="515" width="13" style="2" customWidth="1"/>
    <col min="516" max="516" width="15.7109375" style="2" customWidth="1"/>
    <col min="517" max="517" width="5.85546875" style="2" customWidth="1"/>
    <col min="518" max="518" width="16.28515625" style="2" customWidth="1"/>
    <col min="519" max="519" width="17.85546875" style="2" customWidth="1"/>
    <col min="520" max="520" width="11.85546875" style="2" customWidth="1"/>
    <col min="521" max="521" width="13.85546875" style="2" customWidth="1"/>
    <col min="522" max="522" width="14.140625" style="2" customWidth="1"/>
    <col min="523" max="523" width="13.7109375" style="2" customWidth="1"/>
    <col min="524" max="524" width="13.28515625" style="2" customWidth="1"/>
    <col min="525" max="525" width="10.42578125" style="2" customWidth="1"/>
    <col min="526" max="526" width="16.85546875" style="2" customWidth="1"/>
    <col min="527" max="528" width="7.28515625" style="2" customWidth="1"/>
    <col min="529" max="529" width="7.42578125" style="2" customWidth="1"/>
    <col min="530" max="530" width="7.5703125" style="2" customWidth="1"/>
    <col min="531" max="531" width="20.140625" style="2" customWidth="1"/>
    <col min="532" max="532" width="1.85546875" style="2" customWidth="1"/>
    <col min="533" max="533" width="7.5703125" style="2" customWidth="1"/>
    <col min="534" max="534" width="8" style="2" customWidth="1"/>
    <col min="535" max="535" width="7.5703125" style="2" customWidth="1"/>
    <col min="536" max="536" width="8" style="2" customWidth="1"/>
    <col min="537" max="537" width="14.28515625" style="2" customWidth="1"/>
    <col min="538" max="538" width="87.7109375" style="2" customWidth="1"/>
    <col min="539" max="539" width="30.7109375" style="2" customWidth="1"/>
    <col min="540" max="540" width="33.5703125" style="2" customWidth="1"/>
    <col min="541" max="768" width="11.42578125" style="2"/>
    <col min="769" max="769" width="24.28515625" style="2" customWidth="1"/>
    <col min="770" max="770" width="16.5703125" style="2" customWidth="1"/>
    <col min="771" max="771" width="13" style="2" customWidth="1"/>
    <col min="772" max="772" width="15.7109375" style="2" customWidth="1"/>
    <col min="773" max="773" width="5.85546875" style="2" customWidth="1"/>
    <col min="774" max="774" width="16.28515625" style="2" customWidth="1"/>
    <col min="775" max="775" width="17.85546875" style="2" customWidth="1"/>
    <col min="776" max="776" width="11.85546875" style="2" customWidth="1"/>
    <col min="777" max="777" width="13.85546875" style="2" customWidth="1"/>
    <col min="778" max="778" width="14.140625" style="2" customWidth="1"/>
    <col min="779" max="779" width="13.7109375" style="2" customWidth="1"/>
    <col min="780" max="780" width="13.28515625" style="2" customWidth="1"/>
    <col min="781" max="781" width="10.42578125" style="2" customWidth="1"/>
    <col min="782" max="782" width="16.85546875" style="2" customWidth="1"/>
    <col min="783" max="784" width="7.28515625" style="2" customWidth="1"/>
    <col min="785" max="785" width="7.42578125" style="2" customWidth="1"/>
    <col min="786" max="786" width="7.5703125" style="2" customWidth="1"/>
    <col min="787" max="787" width="20.140625" style="2" customWidth="1"/>
    <col min="788" max="788" width="1.85546875" style="2" customWidth="1"/>
    <col min="789" max="789" width="7.5703125" style="2" customWidth="1"/>
    <col min="790" max="790" width="8" style="2" customWidth="1"/>
    <col min="791" max="791" width="7.5703125" style="2" customWidth="1"/>
    <col min="792" max="792" width="8" style="2" customWidth="1"/>
    <col min="793" max="793" width="14.28515625" style="2" customWidth="1"/>
    <col min="794" max="794" width="87.7109375" style="2" customWidth="1"/>
    <col min="795" max="795" width="30.7109375" style="2" customWidth="1"/>
    <col min="796" max="796" width="33.5703125" style="2" customWidth="1"/>
    <col min="797" max="1024" width="11.42578125" style="2"/>
    <col min="1025" max="1025" width="24.28515625" style="2" customWidth="1"/>
    <col min="1026" max="1026" width="16.5703125" style="2" customWidth="1"/>
    <col min="1027" max="1027" width="13" style="2" customWidth="1"/>
    <col min="1028" max="1028" width="15.7109375" style="2" customWidth="1"/>
    <col min="1029" max="1029" width="5.85546875" style="2" customWidth="1"/>
    <col min="1030" max="1030" width="16.28515625" style="2" customWidth="1"/>
    <col min="1031" max="1031" width="17.85546875" style="2" customWidth="1"/>
    <col min="1032" max="1032" width="11.85546875" style="2" customWidth="1"/>
    <col min="1033" max="1033" width="13.85546875" style="2" customWidth="1"/>
    <col min="1034" max="1034" width="14.140625" style="2" customWidth="1"/>
    <col min="1035" max="1035" width="13.7109375" style="2" customWidth="1"/>
    <col min="1036" max="1036" width="13.28515625" style="2" customWidth="1"/>
    <col min="1037" max="1037" width="10.42578125" style="2" customWidth="1"/>
    <col min="1038" max="1038" width="16.85546875" style="2" customWidth="1"/>
    <col min="1039" max="1040" width="7.28515625" style="2" customWidth="1"/>
    <col min="1041" max="1041" width="7.42578125" style="2" customWidth="1"/>
    <col min="1042" max="1042" width="7.5703125" style="2" customWidth="1"/>
    <col min="1043" max="1043" width="20.140625" style="2" customWidth="1"/>
    <col min="1044" max="1044" width="1.85546875" style="2" customWidth="1"/>
    <col min="1045" max="1045" width="7.5703125" style="2" customWidth="1"/>
    <col min="1046" max="1046" width="8" style="2" customWidth="1"/>
    <col min="1047" max="1047" width="7.5703125" style="2" customWidth="1"/>
    <col min="1048" max="1048" width="8" style="2" customWidth="1"/>
    <col min="1049" max="1049" width="14.28515625" style="2" customWidth="1"/>
    <col min="1050" max="1050" width="87.7109375" style="2" customWidth="1"/>
    <col min="1051" max="1051" width="30.7109375" style="2" customWidth="1"/>
    <col min="1052" max="1052" width="33.5703125" style="2" customWidth="1"/>
    <col min="1053" max="1280" width="11.42578125" style="2"/>
    <col min="1281" max="1281" width="24.28515625" style="2" customWidth="1"/>
    <col min="1282" max="1282" width="16.5703125" style="2" customWidth="1"/>
    <col min="1283" max="1283" width="13" style="2" customWidth="1"/>
    <col min="1284" max="1284" width="15.7109375" style="2" customWidth="1"/>
    <col min="1285" max="1285" width="5.85546875" style="2" customWidth="1"/>
    <col min="1286" max="1286" width="16.28515625" style="2" customWidth="1"/>
    <col min="1287" max="1287" width="17.85546875" style="2" customWidth="1"/>
    <col min="1288" max="1288" width="11.85546875" style="2" customWidth="1"/>
    <col min="1289" max="1289" width="13.85546875" style="2" customWidth="1"/>
    <col min="1290" max="1290" width="14.140625" style="2" customWidth="1"/>
    <col min="1291" max="1291" width="13.7109375" style="2" customWidth="1"/>
    <col min="1292" max="1292" width="13.28515625" style="2" customWidth="1"/>
    <col min="1293" max="1293" width="10.42578125" style="2" customWidth="1"/>
    <col min="1294" max="1294" width="16.85546875" style="2" customWidth="1"/>
    <col min="1295" max="1296" width="7.28515625" style="2" customWidth="1"/>
    <col min="1297" max="1297" width="7.42578125" style="2" customWidth="1"/>
    <col min="1298" max="1298" width="7.5703125" style="2" customWidth="1"/>
    <col min="1299" max="1299" width="20.140625" style="2" customWidth="1"/>
    <col min="1300" max="1300" width="1.85546875" style="2" customWidth="1"/>
    <col min="1301" max="1301" width="7.5703125" style="2" customWidth="1"/>
    <col min="1302" max="1302" width="8" style="2" customWidth="1"/>
    <col min="1303" max="1303" width="7.5703125" style="2" customWidth="1"/>
    <col min="1304" max="1304" width="8" style="2" customWidth="1"/>
    <col min="1305" max="1305" width="14.28515625" style="2" customWidth="1"/>
    <col min="1306" max="1306" width="87.7109375" style="2" customWidth="1"/>
    <col min="1307" max="1307" width="30.7109375" style="2" customWidth="1"/>
    <col min="1308" max="1308" width="33.5703125" style="2" customWidth="1"/>
    <col min="1309" max="1536" width="11.42578125" style="2"/>
    <col min="1537" max="1537" width="24.28515625" style="2" customWidth="1"/>
    <col min="1538" max="1538" width="16.5703125" style="2" customWidth="1"/>
    <col min="1539" max="1539" width="13" style="2" customWidth="1"/>
    <col min="1540" max="1540" width="15.7109375" style="2" customWidth="1"/>
    <col min="1541" max="1541" width="5.85546875" style="2" customWidth="1"/>
    <col min="1542" max="1542" width="16.28515625" style="2" customWidth="1"/>
    <col min="1543" max="1543" width="17.85546875" style="2" customWidth="1"/>
    <col min="1544" max="1544" width="11.85546875" style="2" customWidth="1"/>
    <col min="1545" max="1545" width="13.85546875" style="2" customWidth="1"/>
    <col min="1546" max="1546" width="14.140625" style="2" customWidth="1"/>
    <col min="1547" max="1547" width="13.7109375" style="2" customWidth="1"/>
    <col min="1548" max="1548" width="13.28515625" style="2" customWidth="1"/>
    <col min="1549" max="1549" width="10.42578125" style="2" customWidth="1"/>
    <col min="1550" max="1550" width="16.85546875" style="2" customWidth="1"/>
    <col min="1551" max="1552" width="7.28515625" style="2" customWidth="1"/>
    <col min="1553" max="1553" width="7.42578125" style="2" customWidth="1"/>
    <col min="1554" max="1554" width="7.5703125" style="2" customWidth="1"/>
    <col min="1555" max="1555" width="20.140625" style="2" customWidth="1"/>
    <col min="1556" max="1556" width="1.85546875" style="2" customWidth="1"/>
    <col min="1557" max="1557" width="7.5703125" style="2" customWidth="1"/>
    <col min="1558" max="1558" width="8" style="2" customWidth="1"/>
    <col min="1559" max="1559" width="7.5703125" style="2" customWidth="1"/>
    <col min="1560" max="1560" width="8" style="2" customWidth="1"/>
    <col min="1561" max="1561" width="14.28515625" style="2" customWidth="1"/>
    <col min="1562" max="1562" width="87.7109375" style="2" customWidth="1"/>
    <col min="1563" max="1563" width="30.7109375" style="2" customWidth="1"/>
    <col min="1564" max="1564" width="33.5703125" style="2" customWidth="1"/>
    <col min="1565" max="1792" width="11.42578125" style="2"/>
    <col min="1793" max="1793" width="24.28515625" style="2" customWidth="1"/>
    <col min="1794" max="1794" width="16.5703125" style="2" customWidth="1"/>
    <col min="1795" max="1795" width="13" style="2" customWidth="1"/>
    <col min="1796" max="1796" width="15.7109375" style="2" customWidth="1"/>
    <col min="1797" max="1797" width="5.85546875" style="2" customWidth="1"/>
    <col min="1798" max="1798" width="16.28515625" style="2" customWidth="1"/>
    <col min="1799" max="1799" width="17.85546875" style="2" customWidth="1"/>
    <col min="1800" max="1800" width="11.85546875" style="2" customWidth="1"/>
    <col min="1801" max="1801" width="13.85546875" style="2" customWidth="1"/>
    <col min="1802" max="1802" width="14.140625" style="2" customWidth="1"/>
    <col min="1803" max="1803" width="13.7109375" style="2" customWidth="1"/>
    <col min="1804" max="1804" width="13.28515625" style="2" customWidth="1"/>
    <col min="1805" max="1805" width="10.42578125" style="2" customWidth="1"/>
    <col min="1806" max="1806" width="16.85546875" style="2" customWidth="1"/>
    <col min="1807" max="1808" width="7.28515625" style="2" customWidth="1"/>
    <col min="1809" max="1809" width="7.42578125" style="2" customWidth="1"/>
    <col min="1810" max="1810" width="7.5703125" style="2" customWidth="1"/>
    <col min="1811" max="1811" width="20.140625" style="2" customWidth="1"/>
    <col min="1812" max="1812" width="1.85546875" style="2" customWidth="1"/>
    <col min="1813" max="1813" width="7.5703125" style="2" customWidth="1"/>
    <col min="1814" max="1814" width="8" style="2" customWidth="1"/>
    <col min="1815" max="1815" width="7.5703125" style="2" customWidth="1"/>
    <col min="1816" max="1816" width="8" style="2" customWidth="1"/>
    <col min="1817" max="1817" width="14.28515625" style="2" customWidth="1"/>
    <col min="1818" max="1818" width="87.7109375" style="2" customWidth="1"/>
    <col min="1819" max="1819" width="30.7109375" style="2" customWidth="1"/>
    <col min="1820" max="1820" width="33.5703125" style="2" customWidth="1"/>
    <col min="1821" max="2048" width="11.42578125" style="2"/>
    <col min="2049" max="2049" width="24.28515625" style="2" customWidth="1"/>
    <col min="2050" max="2050" width="16.5703125" style="2" customWidth="1"/>
    <col min="2051" max="2051" width="13" style="2" customWidth="1"/>
    <col min="2052" max="2052" width="15.7109375" style="2" customWidth="1"/>
    <col min="2053" max="2053" width="5.85546875" style="2" customWidth="1"/>
    <col min="2054" max="2054" width="16.28515625" style="2" customWidth="1"/>
    <col min="2055" max="2055" width="17.85546875" style="2" customWidth="1"/>
    <col min="2056" max="2056" width="11.85546875" style="2" customWidth="1"/>
    <col min="2057" max="2057" width="13.85546875" style="2" customWidth="1"/>
    <col min="2058" max="2058" width="14.140625" style="2" customWidth="1"/>
    <col min="2059" max="2059" width="13.7109375" style="2" customWidth="1"/>
    <col min="2060" max="2060" width="13.28515625" style="2" customWidth="1"/>
    <col min="2061" max="2061" width="10.42578125" style="2" customWidth="1"/>
    <col min="2062" max="2062" width="16.85546875" style="2" customWidth="1"/>
    <col min="2063" max="2064" width="7.28515625" style="2" customWidth="1"/>
    <col min="2065" max="2065" width="7.42578125" style="2" customWidth="1"/>
    <col min="2066" max="2066" width="7.5703125" style="2" customWidth="1"/>
    <col min="2067" max="2067" width="20.140625" style="2" customWidth="1"/>
    <col min="2068" max="2068" width="1.85546875" style="2" customWidth="1"/>
    <col min="2069" max="2069" width="7.5703125" style="2" customWidth="1"/>
    <col min="2070" max="2070" width="8" style="2" customWidth="1"/>
    <col min="2071" max="2071" width="7.5703125" style="2" customWidth="1"/>
    <col min="2072" max="2072" width="8" style="2" customWidth="1"/>
    <col min="2073" max="2073" width="14.28515625" style="2" customWidth="1"/>
    <col min="2074" max="2074" width="87.7109375" style="2" customWidth="1"/>
    <col min="2075" max="2075" width="30.7109375" style="2" customWidth="1"/>
    <col min="2076" max="2076" width="33.5703125" style="2" customWidth="1"/>
    <col min="2077" max="2304" width="11.42578125" style="2"/>
    <col min="2305" max="2305" width="24.28515625" style="2" customWidth="1"/>
    <col min="2306" max="2306" width="16.5703125" style="2" customWidth="1"/>
    <col min="2307" max="2307" width="13" style="2" customWidth="1"/>
    <col min="2308" max="2308" width="15.7109375" style="2" customWidth="1"/>
    <col min="2309" max="2309" width="5.85546875" style="2" customWidth="1"/>
    <col min="2310" max="2310" width="16.28515625" style="2" customWidth="1"/>
    <col min="2311" max="2311" width="17.85546875" style="2" customWidth="1"/>
    <col min="2312" max="2312" width="11.85546875" style="2" customWidth="1"/>
    <col min="2313" max="2313" width="13.85546875" style="2" customWidth="1"/>
    <col min="2314" max="2314" width="14.140625" style="2" customWidth="1"/>
    <col min="2315" max="2315" width="13.7109375" style="2" customWidth="1"/>
    <col min="2316" max="2316" width="13.28515625" style="2" customWidth="1"/>
    <col min="2317" max="2317" width="10.42578125" style="2" customWidth="1"/>
    <col min="2318" max="2318" width="16.85546875" style="2" customWidth="1"/>
    <col min="2319" max="2320" width="7.28515625" style="2" customWidth="1"/>
    <col min="2321" max="2321" width="7.42578125" style="2" customWidth="1"/>
    <col min="2322" max="2322" width="7.5703125" style="2" customWidth="1"/>
    <col min="2323" max="2323" width="20.140625" style="2" customWidth="1"/>
    <col min="2324" max="2324" width="1.85546875" style="2" customWidth="1"/>
    <col min="2325" max="2325" width="7.5703125" style="2" customWidth="1"/>
    <col min="2326" max="2326" width="8" style="2" customWidth="1"/>
    <col min="2327" max="2327" width="7.5703125" style="2" customWidth="1"/>
    <col min="2328" max="2328" width="8" style="2" customWidth="1"/>
    <col min="2329" max="2329" width="14.28515625" style="2" customWidth="1"/>
    <col min="2330" max="2330" width="87.7109375" style="2" customWidth="1"/>
    <col min="2331" max="2331" width="30.7109375" style="2" customWidth="1"/>
    <col min="2332" max="2332" width="33.5703125" style="2" customWidth="1"/>
    <col min="2333" max="2560" width="11.42578125" style="2"/>
    <col min="2561" max="2561" width="24.28515625" style="2" customWidth="1"/>
    <col min="2562" max="2562" width="16.5703125" style="2" customWidth="1"/>
    <col min="2563" max="2563" width="13" style="2" customWidth="1"/>
    <col min="2564" max="2564" width="15.7109375" style="2" customWidth="1"/>
    <col min="2565" max="2565" width="5.85546875" style="2" customWidth="1"/>
    <col min="2566" max="2566" width="16.28515625" style="2" customWidth="1"/>
    <col min="2567" max="2567" width="17.85546875" style="2" customWidth="1"/>
    <col min="2568" max="2568" width="11.85546875" style="2" customWidth="1"/>
    <col min="2569" max="2569" width="13.85546875" style="2" customWidth="1"/>
    <col min="2570" max="2570" width="14.140625" style="2" customWidth="1"/>
    <col min="2571" max="2571" width="13.7109375" style="2" customWidth="1"/>
    <col min="2572" max="2572" width="13.28515625" style="2" customWidth="1"/>
    <col min="2573" max="2573" width="10.42578125" style="2" customWidth="1"/>
    <col min="2574" max="2574" width="16.85546875" style="2" customWidth="1"/>
    <col min="2575" max="2576" width="7.28515625" style="2" customWidth="1"/>
    <col min="2577" max="2577" width="7.42578125" style="2" customWidth="1"/>
    <col min="2578" max="2578" width="7.5703125" style="2" customWidth="1"/>
    <col min="2579" max="2579" width="20.140625" style="2" customWidth="1"/>
    <col min="2580" max="2580" width="1.85546875" style="2" customWidth="1"/>
    <col min="2581" max="2581" width="7.5703125" style="2" customWidth="1"/>
    <col min="2582" max="2582" width="8" style="2" customWidth="1"/>
    <col min="2583" max="2583" width="7.5703125" style="2" customWidth="1"/>
    <col min="2584" max="2584" width="8" style="2" customWidth="1"/>
    <col min="2585" max="2585" width="14.28515625" style="2" customWidth="1"/>
    <col min="2586" max="2586" width="87.7109375" style="2" customWidth="1"/>
    <col min="2587" max="2587" width="30.7109375" style="2" customWidth="1"/>
    <col min="2588" max="2588" width="33.5703125" style="2" customWidth="1"/>
    <col min="2589" max="2816" width="11.42578125" style="2"/>
    <col min="2817" max="2817" width="24.28515625" style="2" customWidth="1"/>
    <col min="2818" max="2818" width="16.5703125" style="2" customWidth="1"/>
    <col min="2819" max="2819" width="13" style="2" customWidth="1"/>
    <col min="2820" max="2820" width="15.7109375" style="2" customWidth="1"/>
    <col min="2821" max="2821" width="5.85546875" style="2" customWidth="1"/>
    <col min="2822" max="2822" width="16.28515625" style="2" customWidth="1"/>
    <col min="2823" max="2823" width="17.85546875" style="2" customWidth="1"/>
    <col min="2824" max="2824" width="11.85546875" style="2" customWidth="1"/>
    <col min="2825" max="2825" width="13.85546875" style="2" customWidth="1"/>
    <col min="2826" max="2826" width="14.140625" style="2" customWidth="1"/>
    <col min="2827" max="2827" width="13.7109375" style="2" customWidth="1"/>
    <col min="2828" max="2828" width="13.28515625" style="2" customWidth="1"/>
    <col min="2829" max="2829" width="10.42578125" style="2" customWidth="1"/>
    <col min="2830" max="2830" width="16.85546875" style="2" customWidth="1"/>
    <col min="2831" max="2832" width="7.28515625" style="2" customWidth="1"/>
    <col min="2833" max="2833" width="7.42578125" style="2" customWidth="1"/>
    <col min="2834" max="2834" width="7.5703125" style="2" customWidth="1"/>
    <col min="2835" max="2835" width="20.140625" style="2" customWidth="1"/>
    <col min="2836" max="2836" width="1.85546875" style="2" customWidth="1"/>
    <col min="2837" max="2837" width="7.5703125" style="2" customWidth="1"/>
    <col min="2838" max="2838" width="8" style="2" customWidth="1"/>
    <col min="2839" max="2839" width="7.5703125" style="2" customWidth="1"/>
    <col min="2840" max="2840" width="8" style="2" customWidth="1"/>
    <col min="2841" max="2841" width="14.28515625" style="2" customWidth="1"/>
    <col min="2842" max="2842" width="87.7109375" style="2" customWidth="1"/>
    <col min="2843" max="2843" width="30.7109375" style="2" customWidth="1"/>
    <col min="2844" max="2844" width="33.5703125" style="2" customWidth="1"/>
    <col min="2845" max="3072" width="11.42578125" style="2"/>
    <col min="3073" max="3073" width="24.28515625" style="2" customWidth="1"/>
    <col min="3074" max="3074" width="16.5703125" style="2" customWidth="1"/>
    <col min="3075" max="3075" width="13" style="2" customWidth="1"/>
    <col min="3076" max="3076" width="15.7109375" style="2" customWidth="1"/>
    <col min="3077" max="3077" width="5.85546875" style="2" customWidth="1"/>
    <col min="3078" max="3078" width="16.28515625" style="2" customWidth="1"/>
    <col min="3079" max="3079" width="17.85546875" style="2" customWidth="1"/>
    <col min="3080" max="3080" width="11.85546875" style="2" customWidth="1"/>
    <col min="3081" max="3081" width="13.85546875" style="2" customWidth="1"/>
    <col min="3082" max="3082" width="14.140625" style="2" customWidth="1"/>
    <col min="3083" max="3083" width="13.7109375" style="2" customWidth="1"/>
    <col min="3084" max="3084" width="13.28515625" style="2" customWidth="1"/>
    <col min="3085" max="3085" width="10.42578125" style="2" customWidth="1"/>
    <col min="3086" max="3086" width="16.85546875" style="2" customWidth="1"/>
    <col min="3087" max="3088" width="7.28515625" style="2" customWidth="1"/>
    <col min="3089" max="3089" width="7.42578125" style="2" customWidth="1"/>
    <col min="3090" max="3090" width="7.5703125" style="2" customWidth="1"/>
    <col min="3091" max="3091" width="20.140625" style="2" customWidth="1"/>
    <col min="3092" max="3092" width="1.85546875" style="2" customWidth="1"/>
    <col min="3093" max="3093" width="7.5703125" style="2" customWidth="1"/>
    <col min="3094" max="3094" width="8" style="2" customWidth="1"/>
    <col min="3095" max="3095" width="7.5703125" style="2" customWidth="1"/>
    <col min="3096" max="3096" width="8" style="2" customWidth="1"/>
    <col min="3097" max="3097" width="14.28515625" style="2" customWidth="1"/>
    <col min="3098" max="3098" width="87.7109375" style="2" customWidth="1"/>
    <col min="3099" max="3099" width="30.7109375" style="2" customWidth="1"/>
    <col min="3100" max="3100" width="33.5703125" style="2" customWidth="1"/>
    <col min="3101" max="3328" width="11.42578125" style="2"/>
    <col min="3329" max="3329" width="24.28515625" style="2" customWidth="1"/>
    <col min="3330" max="3330" width="16.5703125" style="2" customWidth="1"/>
    <col min="3331" max="3331" width="13" style="2" customWidth="1"/>
    <col min="3332" max="3332" width="15.7109375" style="2" customWidth="1"/>
    <col min="3333" max="3333" width="5.85546875" style="2" customWidth="1"/>
    <col min="3334" max="3334" width="16.28515625" style="2" customWidth="1"/>
    <col min="3335" max="3335" width="17.85546875" style="2" customWidth="1"/>
    <col min="3336" max="3336" width="11.85546875" style="2" customWidth="1"/>
    <col min="3337" max="3337" width="13.85546875" style="2" customWidth="1"/>
    <col min="3338" max="3338" width="14.140625" style="2" customWidth="1"/>
    <col min="3339" max="3339" width="13.7109375" style="2" customWidth="1"/>
    <col min="3340" max="3340" width="13.28515625" style="2" customWidth="1"/>
    <col min="3341" max="3341" width="10.42578125" style="2" customWidth="1"/>
    <col min="3342" max="3342" width="16.85546875" style="2" customWidth="1"/>
    <col min="3343" max="3344" width="7.28515625" style="2" customWidth="1"/>
    <col min="3345" max="3345" width="7.42578125" style="2" customWidth="1"/>
    <col min="3346" max="3346" width="7.5703125" style="2" customWidth="1"/>
    <col min="3347" max="3347" width="20.140625" style="2" customWidth="1"/>
    <col min="3348" max="3348" width="1.85546875" style="2" customWidth="1"/>
    <col min="3349" max="3349" width="7.5703125" style="2" customWidth="1"/>
    <col min="3350" max="3350" width="8" style="2" customWidth="1"/>
    <col min="3351" max="3351" width="7.5703125" style="2" customWidth="1"/>
    <col min="3352" max="3352" width="8" style="2" customWidth="1"/>
    <col min="3353" max="3353" width="14.28515625" style="2" customWidth="1"/>
    <col min="3354" max="3354" width="87.7109375" style="2" customWidth="1"/>
    <col min="3355" max="3355" width="30.7109375" style="2" customWidth="1"/>
    <col min="3356" max="3356" width="33.5703125" style="2" customWidth="1"/>
    <col min="3357" max="3584" width="11.42578125" style="2"/>
    <col min="3585" max="3585" width="24.28515625" style="2" customWidth="1"/>
    <col min="3586" max="3586" width="16.5703125" style="2" customWidth="1"/>
    <col min="3587" max="3587" width="13" style="2" customWidth="1"/>
    <col min="3588" max="3588" width="15.7109375" style="2" customWidth="1"/>
    <col min="3589" max="3589" width="5.85546875" style="2" customWidth="1"/>
    <col min="3590" max="3590" width="16.28515625" style="2" customWidth="1"/>
    <col min="3591" max="3591" width="17.85546875" style="2" customWidth="1"/>
    <col min="3592" max="3592" width="11.85546875" style="2" customWidth="1"/>
    <col min="3593" max="3593" width="13.85546875" style="2" customWidth="1"/>
    <col min="3594" max="3594" width="14.140625" style="2" customWidth="1"/>
    <col min="3595" max="3595" width="13.7109375" style="2" customWidth="1"/>
    <col min="3596" max="3596" width="13.28515625" style="2" customWidth="1"/>
    <col min="3597" max="3597" width="10.42578125" style="2" customWidth="1"/>
    <col min="3598" max="3598" width="16.85546875" style="2" customWidth="1"/>
    <col min="3599" max="3600" width="7.28515625" style="2" customWidth="1"/>
    <col min="3601" max="3601" width="7.42578125" style="2" customWidth="1"/>
    <col min="3602" max="3602" width="7.5703125" style="2" customWidth="1"/>
    <col min="3603" max="3603" width="20.140625" style="2" customWidth="1"/>
    <col min="3604" max="3604" width="1.85546875" style="2" customWidth="1"/>
    <col min="3605" max="3605" width="7.5703125" style="2" customWidth="1"/>
    <col min="3606" max="3606" width="8" style="2" customWidth="1"/>
    <col min="3607" max="3607" width="7.5703125" style="2" customWidth="1"/>
    <col min="3608" max="3608" width="8" style="2" customWidth="1"/>
    <col min="3609" max="3609" width="14.28515625" style="2" customWidth="1"/>
    <col min="3610" max="3610" width="87.7109375" style="2" customWidth="1"/>
    <col min="3611" max="3611" width="30.7109375" style="2" customWidth="1"/>
    <col min="3612" max="3612" width="33.5703125" style="2" customWidth="1"/>
    <col min="3613" max="3840" width="11.42578125" style="2"/>
    <col min="3841" max="3841" width="24.28515625" style="2" customWidth="1"/>
    <col min="3842" max="3842" width="16.5703125" style="2" customWidth="1"/>
    <col min="3843" max="3843" width="13" style="2" customWidth="1"/>
    <col min="3844" max="3844" width="15.7109375" style="2" customWidth="1"/>
    <col min="3845" max="3845" width="5.85546875" style="2" customWidth="1"/>
    <col min="3846" max="3846" width="16.28515625" style="2" customWidth="1"/>
    <col min="3847" max="3847" width="17.85546875" style="2" customWidth="1"/>
    <col min="3848" max="3848" width="11.85546875" style="2" customWidth="1"/>
    <col min="3849" max="3849" width="13.85546875" style="2" customWidth="1"/>
    <col min="3850" max="3850" width="14.140625" style="2" customWidth="1"/>
    <col min="3851" max="3851" width="13.7109375" style="2" customWidth="1"/>
    <col min="3852" max="3852" width="13.28515625" style="2" customWidth="1"/>
    <col min="3853" max="3853" width="10.42578125" style="2" customWidth="1"/>
    <col min="3854" max="3854" width="16.85546875" style="2" customWidth="1"/>
    <col min="3855" max="3856" width="7.28515625" style="2" customWidth="1"/>
    <col min="3857" max="3857" width="7.42578125" style="2" customWidth="1"/>
    <col min="3858" max="3858" width="7.5703125" style="2" customWidth="1"/>
    <col min="3859" max="3859" width="20.140625" style="2" customWidth="1"/>
    <col min="3860" max="3860" width="1.85546875" style="2" customWidth="1"/>
    <col min="3861" max="3861" width="7.5703125" style="2" customWidth="1"/>
    <col min="3862" max="3862" width="8" style="2" customWidth="1"/>
    <col min="3863" max="3863" width="7.5703125" style="2" customWidth="1"/>
    <col min="3864" max="3864" width="8" style="2" customWidth="1"/>
    <col min="3865" max="3865" width="14.28515625" style="2" customWidth="1"/>
    <col min="3866" max="3866" width="87.7109375" style="2" customWidth="1"/>
    <col min="3867" max="3867" width="30.7109375" style="2" customWidth="1"/>
    <col min="3868" max="3868" width="33.5703125" style="2" customWidth="1"/>
    <col min="3869" max="4096" width="11.42578125" style="2"/>
    <col min="4097" max="4097" width="24.28515625" style="2" customWidth="1"/>
    <col min="4098" max="4098" width="16.5703125" style="2" customWidth="1"/>
    <col min="4099" max="4099" width="13" style="2" customWidth="1"/>
    <col min="4100" max="4100" width="15.7109375" style="2" customWidth="1"/>
    <col min="4101" max="4101" width="5.85546875" style="2" customWidth="1"/>
    <col min="4102" max="4102" width="16.28515625" style="2" customWidth="1"/>
    <col min="4103" max="4103" width="17.85546875" style="2" customWidth="1"/>
    <col min="4104" max="4104" width="11.85546875" style="2" customWidth="1"/>
    <col min="4105" max="4105" width="13.85546875" style="2" customWidth="1"/>
    <col min="4106" max="4106" width="14.140625" style="2" customWidth="1"/>
    <col min="4107" max="4107" width="13.7109375" style="2" customWidth="1"/>
    <col min="4108" max="4108" width="13.28515625" style="2" customWidth="1"/>
    <col min="4109" max="4109" width="10.42578125" style="2" customWidth="1"/>
    <col min="4110" max="4110" width="16.85546875" style="2" customWidth="1"/>
    <col min="4111" max="4112" width="7.28515625" style="2" customWidth="1"/>
    <col min="4113" max="4113" width="7.42578125" style="2" customWidth="1"/>
    <col min="4114" max="4114" width="7.5703125" style="2" customWidth="1"/>
    <col min="4115" max="4115" width="20.140625" style="2" customWidth="1"/>
    <col min="4116" max="4116" width="1.85546875" style="2" customWidth="1"/>
    <col min="4117" max="4117" width="7.5703125" style="2" customWidth="1"/>
    <col min="4118" max="4118" width="8" style="2" customWidth="1"/>
    <col min="4119" max="4119" width="7.5703125" style="2" customWidth="1"/>
    <col min="4120" max="4120" width="8" style="2" customWidth="1"/>
    <col min="4121" max="4121" width="14.28515625" style="2" customWidth="1"/>
    <col min="4122" max="4122" width="87.7109375" style="2" customWidth="1"/>
    <col min="4123" max="4123" width="30.7109375" style="2" customWidth="1"/>
    <col min="4124" max="4124" width="33.5703125" style="2" customWidth="1"/>
    <col min="4125" max="4352" width="11.42578125" style="2"/>
    <col min="4353" max="4353" width="24.28515625" style="2" customWidth="1"/>
    <col min="4354" max="4354" width="16.5703125" style="2" customWidth="1"/>
    <col min="4355" max="4355" width="13" style="2" customWidth="1"/>
    <col min="4356" max="4356" width="15.7109375" style="2" customWidth="1"/>
    <col min="4357" max="4357" width="5.85546875" style="2" customWidth="1"/>
    <col min="4358" max="4358" width="16.28515625" style="2" customWidth="1"/>
    <col min="4359" max="4359" width="17.85546875" style="2" customWidth="1"/>
    <col min="4360" max="4360" width="11.85546875" style="2" customWidth="1"/>
    <col min="4361" max="4361" width="13.85546875" style="2" customWidth="1"/>
    <col min="4362" max="4362" width="14.140625" style="2" customWidth="1"/>
    <col min="4363" max="4363" width="13.7109375" style="2" customWidth="1"/>
    <col min="4364" max="4364" width="13.28515625" style="2" customWidth="1"/>
    <col min="4365" max="4365" width="10.42578125" style="2" customWidth="1"/>
    <col min="4366" max="4366" width="16.85546875" style="2" customWidth="1"/>
    <col min="4367" max="4368" width="7.28515625" style="2" customWidth="1"/>
    <col min="4369" max="4369" width="7.42578125" style="2" customWidth="1"/>
    <col min="4370" max="4370" width="7.5703125" style="2" customWidth="1"/>
    <col min="4371" max="4371" width="20.140625" style="2" customWidth="1"/>
    <col min="4372" max="4372" width="1.85546875" style="2" customWidth="1"/>
    <col min="4373" max="4373" width="7.5703125" style="2" customWidth="1"/>
    <col min="4374" max="4374" width="8" style="2" customWidth="1"/>
    <col min="4375" max="4375" width="7.5703125" style="2" customWidth="1"/>
    <col min="4376" max="4376" width="8" style="2" customWidth="1"/>
    <col min="4377" max="4377" width="14.28515625" style="2" customWidth="1"/>
    <col min="4378" max="4378" width="87.7109375" style="2" customWidth="1"/>
    <col min="4379" max="4379" width="30.7109375" style="2" customWidth="1"/>
    <col min="4380" max="4380" width="33.5703125" style="2" customWidth="1"/>
    <col min="4381" max="4608" width="11.42578125" style="2"/>
    <col min="4609" max="4609" width="24.28515625" style="2" customWidth="1"/>
    <col min="4610" max="4610" width="16.5703125" style="2" customWidth="1"/>
    <col min="4611" max="4611" width="13" style="2" customWidth="1"/>
    <col min="4612" max="4612" width="15.7109375" style="2" customWidth="1"/>
    <col min="4613" max="4613" width="5.85546875" style="2" customWidth="1"/>
    <col min="4614" max="4614" width="16.28515625" style="2" customWidth="1"/>
    <col min="4615" max="4615" width="17.85546875" style="2" customWidth="1"/>
    <col min="4616" max="4616" width="11.85546875" style="2" customWidth="1"/>
    <col min="4617" max="4617" width="13.85546875" style="2" customWidth="1"/>
    <col min="4618" max="4618" width="14.140625" style="2" customWidth="1"/>
    <col min="4619" max="4619" width="13.7109375" style="2" customWidth="1"/>
    <col min="4620" max="4620" width="13.28515625" style="2" customWidth="1"/>
    <col min="4621" max="4621" width="10.42578125" style="2" customWidth="1"/>
    <col min="4622" max="4622" width="16.85546875" style="2" customWidth="1"/>
    <col min="4623" max="4624" width="7.28515625" style="2" customWidth="1"/>
    <col min="4625" max="4625" width="7.42578125" style="2" customWidth="1"/>
    <col min="4626" max="4626" width="7.5703125" style="2" customWidth="1"/>
    <col min="4627" max="4627" width="20.140625" style="2" customWidth="1"/>
    <col min="4628" max="4628" width="1.85546875" style="2" customWidth="1"/>
    <col min="4629" max="4629" width="7.5703125" style="2" customWidth="1"/>
    <col min="4630" max="4630" width="8" style="2" customWidth="1"/>
    <col min="4631" max="4631" width="7.5703125" style="2" customWidth="1"/>
    <col min="4632" max="4632" width="8" style="2" customWidth="1"/>
    <col min="4633" max="4633" width="14.28515625" style="2" customWidth="1"/>
    <col min="4634" max="4634" width="87.7109375" style="2" customWidth="1"/>
    <col min="4635" max="4635" width="30.7109375" style="2" customWidth="1"/>
    <col min="4636" max="4636" width="33.5703125" style="2" customWidth="1"/>
    <col min="4637" max="4864" width="11.42578125" style="2"/>
    <col min="4865" max="4865" width="24.28515625" style="2" customWidth="1"/>
    <col min="4866" max="4866" width="16.5703125" style="2" customWidth="1"/>
    <col min="4867" max="4867" width="13" style="2" customWidth="1"/>
    <col min="4868" max="4868" width="15.7109375" style="2" customWidth="1"/>
    <col min="4869" max="4869" width="5.85546875" style="2" customWidth="1"/>
    <col min="4870" max="4870" width="16.28515625" style="2" customWidth="1"/>
    <col min="4871" max="4871" width="17.85546875" style="2" customWidth="1"/>
    <col min="4872" max="4872" width="11.85546875" style="2" customWidth="1"/>
    <col min="4873" max="4873" width="13.85546875" style="2" customWidth="1"/>
    <col min="4874" max="4874" width="14.140625" style="2" customWidth="1"/>
    <col min="4875" max="4875" width="13.7109375" style="2" customWidth="1"/>
    <col min="4876" max="4876" width="13.28515625" style="2" customWidth="1"/>
    <col min="4877" max="4877" width="10.42578125" style="2" customWidth="1"/>
    <col min="4878" max="4878" width="16.85546875" style="2" customWidth="1"/>
    <col min="4879" max="4880" width="7.28515625" style="2" customWidth="1"/>
    <col min="4881" max="4881" width="7.42578125" style="2" customWidth="1"/>
    <col min="4882" max="4882" width="7.5703125" style="2" customWidth="1"/>
    <col min="4883" max="4883" width="20.140625" style="2" customWidth="1"/>
    <col min="4884" max="4884" width="1.85546875" style="2" customWidth="1"/>
    <col min="4885" max="4885" width="7.5703125" style="2" customWidth="1"/>
    <col min="4886" max="4886" width="8" style="2" customWidth="1"/>
    <col min="4887" max="4887" width="7.5703125" style="2" customWidth="1"/>
    <col min="4888" max="4888" width="8" style="2" customWidth="1"/>
    <col min="4889" max="4889" width="14.28515625" style="2" customWidth="1"/>
    <col min="4890" max="4890" width="87.7109375" style="2" customWidth="1"/>
    <col min="4891" max="4891" width="30.7109375" style="2" customWidth="1"/>
    <col min="4892" max="4892" width="33.5703125" style="2" customWidth="1"/>
    <col min="4893" max="5120" width="11.42578125" style="2"/>
    <col min="5121" max="5121" width="24.28515625" style="2" customWidth="1"/>
    <col min="5122" max="5122" width="16.5703125" style="2" customWidth="1"/>
    <col min="5123" max="5123" width="13" style="2" customWidth="1"/>
    <col min="5124" max="5124" width="15.7109375" style="2" customWidth="1"/>
    <col min="5125" max="5125" width="5.85546875" style="2" customWidth="1"/>
    <col min="5126" max="5126" width="16.28515625" style="2" customWidth="1"/>
    <col min="5127" max="5127" width="17.85546875" style="2" customWidth="1"/>
    <col min="5128" max="5128" width="11.85546875" style="2" customWidth="1"/>
    <col min="5129" max="5129" width="13.85546875" style="2" customWidth="1"/>
    <col min="5130" max="5130" width="14.140625" style="2" customWidth="1"/>
    <col min="5131" max="5131" width="13.7109375" style="2" customWidth="1"/>
    <col min="5132" max="5132" width="13.28515625" style="2" customWidth="1"/>
    <col min="5133" max="5133" width="10.42578125" style="2" customWidth="1"/>
    <col min="5134" max="5134" width="16.85546875" style="2" customWidth="1"/>
    <col min="5135" max="5136" width="7.28515625" style="2" customWidth="1"/>
    <col min="5137" max="5137" width="7.42578125" style="2" customWidth="1"/>
    <col min="5138" max="5138" width="7.5703125" style="2" customWidth="1"/>
    <col min="5139" max="5139" width="20.140625" style="2" customWidth="1"/>
    <col min="5140" max="5140" width="1.85546875" style="2" customWidth="1"/>
    <col min="5141" max="5141" width="7.5703125" style="2" customWidth="1"/>
    <col min="5142" max="5142" width="8" style="2" customWidth="1"/>
    <col min="5143" max="5143" width="7.5703125" style="2" customWidth="1"/>
    <col min="5144" max="5144" width="8" style="2" customWidth="1"/>
    <col min="5145" max="5145" width="14.28515625" style="2" customWidth="1"/>
    <col min="5146" max="5146" width="87.7109375" style="2" customWidth="1"/>
    <col min="5147" max="5147" width="30.7109375" style="2" customWidth="1"/>
    <col min="5148" max="5148" width="33.5703125" style="2" customWidth="1"/>
    <col min="5149" max="5376" width="11.42578125" style="2"/>
    <col min="5377" max="5377" width="24.28515625" style="2" customWidth="1"/>
    <col min="5378" max="5378" width="16.5703125" style="2" customWidth="1"/>
    <col min="5379" max="5379" width="13" style="2" customWidth="1"/>
    <col min="5380" max="5380" width="15.7109375" style="2" customWidth="1"/>
    <col min="5381" max="5381" width="5.85546875" style="2" customWidth="1"/>
    <col min="5382" max="5382" width="16.28515625" style="2" customWidth="1"/>
    <col min="5383" max="5383" width="17.85546875" style="2" customWidth="1"/>
    <col min="5384" max="5384" width="11.85546875" style="2" customWidth="1"/>
    <col min="5385" max="5385" width="13.85546875" style="2" customWidth="1"/>
    <col min="5386" max="5386" width="14.140625" style="2" customWidth="1"/>
    <col min="5387" max="5387" width="13.7109375" style="2" customWidth="1"/>
    <col min="5388" max="5388" width="13.28515625" style="2" customWidth="1"/>
    <col min="5389" max="5389" width="10.42578125" style="2" customWidth="1"/>
    <col min="5390" max="5390" width="16.85546875" style="2" customWidth="1"/>
    <col min="5391" max="5392" width="7.28515625" style="2" customWidth="1"/>
    <col min="5393" max="5393" width="7.42578125" style="2" customWidth="1"/>
    <col min="5394" max="5394" width="7.5703125" style="2" customWidth="1"/>
    <col min="5395" max="5395" width="20.140625" style="2" customWidth="1"/>
    <col min="5396" max="5396" width="1.85546875" style="2" customWidth="1"/>
    <col min="5397" max="5397" width="7.5703125" style="2" customWidth="1"/>
    <col min="5398" max="5398" width="8" style="2" customWidth="1"/>
    <col min="5399" max="5399" width="7.5703125" style="2" customWidth="1"/>
    <col min="5400" max="5400" width="8" style="2" customWidth="1"/>
    <col min="5401" max="5401" width="14.28515625" style="2" customWidth="1"/>
    <col min="5402" max="5402" width="87.7109375" style="2" customWidth="1"/>
    <col min="5403" max="5403" width="30.7109375" style="2" customWidth="1"/>
    <col min="5404" max="5404" width="33.5703125" style="2" customWidth="1"/>
    <col min="5405" max="5632" width="11.42578125" style="2"/>
    <col min="5633" max="5633" width="24.28515625" style="2" customWidth="1"/>
    <col min="5634" max="5634" width="16.5703125" style="2" customWidth="1"/>
    <col min="5635" max="5635" width="13" style="2" customWidth="1"/>
    <col min="5636" max="5636" width="15.7109375" style="2" customWidth="1"/>
    <col min="5637" max="5637" width="5.85546875" style="2" customWidth="1"/>
    <col min="5638" max="5638" width="16.28515625" style="2" customWidth="1"/>
    <col min="5639" max="5639" width="17.85546875" style="2" customWidth="1"/>
    <col min="5640" max="5640" width="11.85546875" style="2" customWidth="1"/>
    <col min="5641" max="5641" width="13.85546875" style="2" customWidth="1"/>
    <col min="5642" max="5642" width="14.140625" style="2" customWidth="1"/>
    <col min="5643" max="5643" width="13.7109375" style="2" customWidth="1"/>
    <col min="5644" max="5644" width="13.28515625" style="2" customWidth="1"/>
    <col min="5645" max="5645" width="10.42578125" style="2" customWidth="1"/>
    <col min="5646" max="5646" width="16.85546875" style="2" customWidth="1"/>
    <col min="5647" max="5648" width="7.28515625" style="2" customWidth="1"/>
    <col min="5649" max="5649" width="7.42578125" style="2" customWidth="1"/>
    <col min="5650" max="5650" width="7.5703125" style="2" customWidth="1"/>
    <col min="5651" max="5651" width="20.140625" style="2" customWidth="1"/>
    <col min="5652" max="5652" width="1.85546875" style="2" customWidth="1"/>
    <col min="5653" max="5653" width="7.5703125" style="2" customWidth="1"/>
    <col min="5654" max="5654" width="8" style="2" customWidth="1"/>
    <col min="5655" max="5655" width="7.5703125" style="2" customWidth="1"/>
    <col min="5656" max="5656" width="8" style="2" customWidth="1"/>
    <col min="5657" max="5657" width="14.28515625" style="2" customWidth="1"/>
    <col min="5658" max="5658" width="87.7109375" style="2" customWidth="1"/>
    <col min="5659" max="5659" width="30.7109375" style="2" customWidth="1"/>
    <col min="5660" max="5660" width="33.5703125" style="2" customWidth="1"/>
    <col min="5661" max="5888" width="11.42578125" style="2"/>
    <col min="5889" max="5889" width="24.28515625" style="2" customWidth="1"/>
    <col min="5890" max="5890" width="16.5703125" style="2" customWidth="1"/>
    <col min="5891" max="5891" width="13" style="2" customWidth="1"/>
    <col min="5892" max="5892" width="15.7109375" style="2" customWidth="1"/>
    <col min="5893" max="5893" width="5.85546875" style="2" customWidth="1"/>
    <col min="5894" max="5894" width="16.28515625" style="2" customWidth="1"/>
    <col min="5895" max="5895" width="17.85546875" style="2" customWidth="1"/>
    <col min="5896" max="5896" width="11.85546875" style="2" customWidth="1"/>
    <col min="5897" max="5897" width="13.85546875" style="2" customWidth="1"/>
    <col min="5898" max="5898" width="14.140625" style="2" customWidth="1"/>
    <col min="5899" max="5899" width="13.7109375" style="2" customWidth="1"/>
    <col min="5900" max="5900" width="13.28515625" style="2" customWidth="1"/>
    <col min="5901" max="5901" width="10.42578125" style="2" customWidth="1"/>
    <col min="5902" max="5902" width="16.85546875" style="2" customWidth="1"/>
    <col min="5903" max="5904" width="7.28515625" style="2" customWidth="1"/>
    <col min="5905" max="5905" width="7.42578125" style="2" customWidth="1"/>
    <col min="5906" max="5906" width="7.5703125" style="2" customWidth="1"/>
    <col min="5907" max="5907" width="20.140625" style="2" customWidth="1"/>
    <col min="5908" max="5908" width="1.85546875" style="2" customWidth="1"/>
    <col min="5909" max="5909" width="7.5703125" style="2" customWidth="1"/>
    <col min="5910" max="5910" width="8" style="2" customWidth="1"/>
    <col min="5911" max="5911" width="7.5703125" style="2" customWidth="1"/>
    <col min="5912" max="5912" width="8" style="2" customWidth="1"/>
    <col min="5913" max="5913" width="14.28515625" style="2" customWidth="1"/>
    <col min="5914" max="5914" width="87.7109375" style="2" customWidth="1"/>
    <col min="5915" max="5915" width="30.7109375" style="2" customWidth="1"/>
    <col min="5916" max="5916" width="33.5703125" style="2" customWidth="1"/>
    <col min="5917" max="6144" width="11.42578125" style="2"/>
    <col min="6145" max="6145" width="24.28515625" style="2" customWidth="1"/>
    <col min="6146" max="6146" width="16.5703125" style="2" customWidth="1"/>
    <col min="6147" max="6147" width="13" style="2" customWidth="1"/>
    <col min="6148" max="6148" width="15.7109375" style="2" customWidth="1"/>
    <col min="6149" max="6149" width="5.85546875" style="2" customWidth="1"/>
    <col min="6150" max="6150" width="16.28515625" style="2" customWidth="1"/>
    <col min="6151" max="6151" width="17.85546875" style="2" customWidth="1"/>
    <col min="6152" max="6152" width="11.85546875" style="2" customWidth="1"/>
    <col min="6153" max="6153" width="13.85546875" style="2" customWidth="1"/>
    <col min="6154" max="6154" width="14.140625" style="2" customWidth="1"/>
    <col min="6155" max="6155" width="13.7109375" style="2" customWidth="1"/>
    <col min="6156" max="6156" width="13.28515625" style="2" customWidth="1"/>
    <col min="6157" max="6157" width="10.42578125" style="2" customWidth="1"/>
    <col min="6158" max="6158" width="16.85546875" style="2" customWidth="1"/>
    <col min="6159" max="6160" width="7.28515625" style="2" customWidth="1"/>
    <col min="6161" max="6161" width="7.42578125" style="2" customWidth="1"/>
    <col min="6162" max="6162" width="7.5703125" style="2" customWidth="1"/>
    <col min="6163" max="6163" width="20.140625" style="2" customWidth="1"/>
    <col min="6164" max="6164" width="1.85546875" style="2" customWidth="1"/>
    <col min="6165" max="6165" width="7.5703125" style="2" customWidth="1"/>
    <col min="6166" max="6166" width="8" style="2" customWidth="1"/>
    <col min="6167" max="6167" width="7.5703125" style="2" customWidth="1"/>
    <col min="6168" max="6168" width="8" style="2" customWidth="1"/>
    <col min="6169" max="6169" width="14.28515625" style="2" customWidth="1"/>
    <col min="6170" max="6170" width="87.7109375" style="2" customWidth="1"/>
    <col min="6171" max="6171" width="30.7109375" style="2" customWidth="1"/>
    <col min="6172" max="6172" width="33.5703125" style="2" customWidth="1"/>
    <col min="6173" max="6400" width="11.42578125" style="2"/>
    <col min="6401" max="6401" width="24.28515625" style="2" customWidth="1"/>
    <col min="6402" max="6402" width="16.5703125" style="2" customWidth="1"/>
    <col min="6403" max="6403" width="13" style="2" customWidth="1"/>
    <col min="6404" max="6404" width="15.7109375" style="2" customWidth="1"/>
    <col min="6405" max="6405" width="5.85546875" style="2" customWidth="1"/>
    <col min="6406" max="6406" width="16.28515625" style="2" customWidth="1"/>
    <col min="6407" max="6407" width="17.85546875" style="2" customWidth="1"/>
    <col min="6408" max="6408" width="11.85546875" style="2" customWidth="1"/>
    <col min="6409" max="6409" width="13.85546875" style="2" customWidth="1"/>
    <col min="6410" max="6410" width="14.140625" style="2" customWidth="1"/>
    <col min="6411" max="6411" width="13.7109375" style="2" customWidth="1"/>
    <col min="6412" max="6412" width="13.28515625" style="2" customWidth="1"/>
    <col min="6413" max="6413" width="10.42578125" style="2" customWidth="1"/>
    <col min="6414" max="6414" width="16.85546875" style="2" customWidth="1"/>
    <col min="6415" max="6416" width="7.28515625" style="2" customWidth="1"/>
    <col min="6417" max="6417" width="7.42578125" style="2" customWidth="1"/>
    <col min="6418" max="6418" width="7.5703125" style="2" customWidth="1"/>
    <col min="6419" max="6419" width="20.140625" style="2" customWidth="1"/>
    <col min="6420" max="6420" width="1.85546875" style="2" customWidth="1"/>
    <col min="6421" max="6421" width="7.5703125" style="2" customWidth="1"/>
    <col min="6422" max="6422" width="8" style="2" customWidth="1"/>
    <col min="6423" max="6423" width="7.5703125" style="2" customWidth="1"/>
    <col min="6424" max="6424" width="8" style="2" customWidth="1"/>
    <col min="6425" max="6425" width="14.28515625" style="2" customWidth="1"/>
    <col min="6426" max="6426" width="87.7109375" style="2" customWidth="1"/>
    <col min="6427" max="6427" width="30.7109375" style="2" customWidth="1"/>
    <col min="6428" max="6428" width="33.5703125" style="2" customWidth="1"/>
    <col min="6429" max="6656" width="11.42578125" style="2"/>
    <col min="6657" max="6657" width="24.28515625" style="2" customWidth="1"/>
    <col min="6658" max="6658" width="16.5703125" style="2" customWidth="1"/>
    <col min="6659" max="6659" width="13" style="2" customWidth="1"/>
    <col min="6660" max="6660" width="15.7109375" style="2" customWidth="1"/>
    <col min="6661" max="6661" width="5.85546875" style="2" customWidth="1"/>
    <col min="6662" max="6662" width="16.28515625" style="2" customWidth="1"/>
    <col min="6663" max="6663" width="17.85546875" style="2" customWidth="1"/>
    <col min="6664" max="6664" width="11.85546875" style="2" customWidth="1"/>
    <col min="6665" max="6665" width="13.85546875" style="2" customWidth="1"/>
    <col min="6666" max="6666" width="14.140625" style="2" customWidth="1"/>
    <col min="6667" max="6667" width="13.7109375" style="2" customWidth="1"/>
    <col min="6668" max="6668" width="13.28515625" style="2" customWidth="1"/>
    <col min="6669" max="6669" width="10.42578125" style="2" customWidth="1"/>
    <col min="6670" max="6670" width="16.85546875" style="2" customWidth="1"/>
    <col min="6671" max="6672" width="7.28515625" style="2" customWidth="1"/>
    <col min="6673" max="6673" width="7.42578125" style="2" customWidth="1"/>
    <col min="6674" max="6674" width="7.5703125" style="2" customWidth="1"/>
    <col min="6675" max="6675" width="20.140625" style="2" customWidth="1"/>
    <col min="6676" max="6676" width="1.85546875" style="2" customWidth="1"/>
    <col min="6677" max="6677" width="7.5703125" style="2" customWidth="1"/>
    <col min="6678" max="6678" width="8" style="2" customWidth="1"/>
    <col min="6679" max="6679" width="7.5703125" style="2" customWidth="1"/>
    <col min="6680" max="6680" width="8" style="2" customWidth="1"/>
    <col min="6681" max="6681" width="14.28515625" style="2" customWidth="1"/>
    <col min="6682" max="6682" width="87.7109375" style="2" customWidth="1"/>
    <col min="6683" max="6683" width="30.7109375" style="2" customWidth="1"/>
    <col min="6684" max="6684" width="33.5703125" style="2" customWidth="1"/>
    <col min="6685" max="6912" width="11.42578125" style="2"/>
    <col min="6913" max="6913" width="24.28515625" style="2" customWidth="1"/>
    <col min="6914" max="6914" width="16.5703125" style="2" customWidth="1"/>
    <col min="6915" max="6915" width="13" style="2" customWidth="1"/>
    <col min="6916" max="6916" width="15.7109375" style="2" customWidth="1"/>
    <col min="6917" max="6917" width="5.85546875" style="2" customWidth="1"/>
    <col min="6918" max="6918" width="16.28515625" style="2" customWidth="1"/>
    <col min="6919" max="6919" width="17.85546875" style="2" customWidth="1"/>
    <col min="6920" max="6920" width="11.85546875" style="2" customWidth="1"/>
    <col min="6921" max="6921" width="13.85546875" style="2" customWidth="1"/>
    <col min="6922" max="6922" width="14.140625" style="2" customWidth="1"/>
    <col min="6923" max="6923" width="13.7109375" style="2" customWidth="1"/>
    <col min="6924" max="6924" width="13.28515625" style="2" customWidth="1"/>
    <col min="6925" max="6925" width="10.42578125" style="2" customWidth="1"/>
    <col min="6926" max="6926" width="16.85546875" style="2" customWidth="1"/>
    <col min="6927" max="6928" width="7.28515625" style="2" customWidth="1"/>
    <col min="6929" max="6929" width="7.42578125" style="2" customWidth="1"/>
    <col min="6930" max="6930" width="7.5703125" style="2" customWidth="1"/>
    <col min="6931" max="6931" width="20.140625" style="2" customWidth="1"/>
    <col min="6932" max="6932" width="1.85546875" style="2" customWidth="1"/>
    <col min="6933" max="6933" width="7.5703125" style="2" customWidth="1"/>
    <col min="6934" max="6934" width="8" style="2" customWidth="1"/>
    <col min="6935" max="6935" width="7.5703125" style="2" customWidth="1"/>
    <col min="6936" max="6936" width="8" style="2" customWidth="1"/>
    <col min="6937" max="6937" width="14.28515625" style="2" customWidth="1"/>
    <col min="6938" max="6938" width="87.7109375" style="2" customWidth="1"/>
    <col min="6939" max="6939" width="30.7109375" style="2" customWidth="1"/>
    <col min="6940" max="6940" width="33.5703125" style="2" customWidth="1"/>
    <col min="6941" max="7168" width="11.42578125" style="2"/>
    <col min="7169" max="7169" width="24.28515625" style="2" customWidth="1"/>
    <col min="7170" max="7170" width="16.5703125" style="2" customWidth="1"/>
    <col min="7171" max="7171" width="13" style="2" customWidth="1"/>
    <col min="7172" max="7172" width="15.7109375" style="2" customWidth="1"/>
    <col min="7173" max="7173" width="5.85546875" style="2" customWidth="1"/>
    <col min="7174" max="7174" width="16.28515625" style="2" customWidth="1"/>
    <col min="7175" max="7175" width="17.85546875" style="2" customWidth="1"/>
    <col min="7176" max="7176" width="11.85546875" style="2" customWidth="1"/>
    <col min="7177" max="7177" width="13.85546875" style="2" customWidth="1"/>
    <col min="7178" max="7178" width="14.140625" style="2" customWidth="1"/>
    <col min="7179" max="7179" width="13.7109375" style="2" customWidth="1"/>
    <col min="7180" max="7180" width="13.28515625" style="2" customWidth="1"/>
    <col min="7181" max="7181" width="10.42578125" style="2" customWidth="1"/>
    <col min="7182" max="7182" width="16.85546875" style="2" customWidth="1"/>
    <col min="7183" max="7184" width="7.28515625" style="2" customWidth="1"/>
    <col min="7185" max="7185" width="7.42578125" style="2" customWidth="1"/>
    <col min="7186" max="7186" width="7.5703125" style="2" customWidth="1"/>
    <col min="7187" max="7187" width="20.140625" style="2" customWidth="1"/>
    <col min="7188" max="7188" width="1.85546875" style="2" customWidth="1"/>
    <col min="7189" max="7189" width="7.5703125" style="2" customWidth="1"/>
    <col min="7190" max="7190" width="8" style="2" customWidth="1"/>
    <col min="7191" max="7191" width="7.5703125" style="2" customWidth="1"/>
    <col min="7192" max="7192" width="8" style="2" customWidth="1"/>
    <col min="7193" max="7193" width="14.28515625" style="2" customWidth="1"/>
    <col min="7194" max="7194" width="87.7109375" style="2" customWidth="1"/>
    <col min="7195" max="7195" width="30.7109375" style="2" customWidth="1"/>
    <col min="7196" max="7196" width="33.5703125" style="2" customWidth="1"/>
    <col min="7197" max="7424" width="11.42578125" style="2"/>
    <col min="7425" max="7425" width="24.28515625" style="2" customWidth="1"/>
    <col min="7426" max="7426" width="16.5703125" style="2" customWidth="1"/>
    <col min="7427" max="7427" width="13" style="2" customWidth="1"/>
    <col min="7428" max="7428" width="15.7109375" style="2" customWidth="1"/>
    <col min="7429" max="7429" width="5.85546875" style="2" customWidth="1"/>
    <col min="7430" max="7430" width="16.28515625" style="2" customWidth="1"/>
    <col min="7431" max="7431" width="17.85546875" style="2" customWidth="1"/>
    <col min="7432" max="7432" width="11.85546875" style="2" customWidth="1"/>
    <col min="7433" max="7433" width="13.85546875" style="2" customWidth="1"/>
    <col min="7434" max="7434" width="14.140625" style="2" customWidth="1"/>
    <col min="7435" max="7435" width="13.7109375" style="2" customWidth="1"/>
    <col min="7436" max="7436" width="13.28515625" style="2" customWidth="1"/>
    <col min="7437" max="7437" width="10.42578125" style="2" customWidth="1"/>
    <col min="7438" max="7438" width="16.85546875" style="2" customWidth="1"/>
    <col min="7439" max="7440" width="7.28515625" style="2" customWidth="1"/>
    <col min="7441" max="7441" width="7.42578125" style="2" customWidth="1"/>
    <col min="7442" max="7442" width="7.5703125" style="2" customWidth="1"/>
    <col min="7443" max="7443" width="20.140625" style="2" customWidth="1"/>
    <col min="7444" max="7444" width="1.85546875" style="2" customWidth="1"/>
    <col min="7445" max="7445" width="7.5703125" style="2" customWidth="1"/>
    <col min="7446" max="7446" width="8" style="2" customWidth="1"/>
    <col min="7447" max="7447" width="7.5703125" style="2" customWidth="1"/>
    <col min="7448" max="7448" width="8" style="2" customWidth="1"/>
    <col min="7449" max="7449" width="14.28515625" style="2" customWidth="1"/>
    <col min="7450" max="7450" width="87.7109375" style="2" customWidth="1"/>
    <col min="7451" max="7451" width="30.7109375" style="2" customWidth="1"/>
    <col min="7452" max="7452" width="33.5703125" style="2" customWidth="1"/>
    <col min="7453" max="7680" width="11.42578125" style="2"/>
    <col min="7681" max="7681" width="24.28515625" style="2" customWidth="1"/>
    <col min="7682" max="7682" width="16.5703125" style="2" customWidth="1"/>
    <col min="7683" max="7683" width="13" style="2" customWidth="1"/>
    <col min="7684" max="7684" width="15.7109375" style="2" customWidth="1"/>
    <col min="7685" max="7685" width="5.85546875" style="2" customWidth="1"/>
    <col min="7686" max="7686" width="16.28515625" style="2" customWidth="1"/>
    <col min="7687" max="7687" width="17.85546875" style="2" customWidth="1"/>
    <col min="7688" max="7688" width="11.85546875" style="2" customWidth="1"/>
    <col min="7689" max="7689" width="13.85546875" style="2" customWidth="1"/>
    <col min="7690" max="7690" width="14.140625" style="2" customWidth="1"/>
    <col min="7691" max="7691" width="13.7109375" style="2" customWidth="1"/>
    <col min="7692" max="7692" width="13.28515625" style="2" customWidth="1"/>
    <col min="7693" max="7693" width="10.42578125" style="2" customWidth="1"/>
    <col min="7694" max="7694" width="16.85546875" style="2" customWidth="1"/>
    <col min="7695" max="7696" width="7.28515625" style="2" customWidth="1"/>
    <col min="7697" max="7697" width="7.42578125" style="2" customWidth="1"/>
    <col min="7698" max="7698" width="7.5703125" style="2" customWidth="1"/>
    <col min="7699" max="7699" width="20.140625" style="2" customWidth="1"/>
    <col min="7700" max="7700" width="1.85546875" style="2" customWidth="1"/>
    <col min="7701" max="7701" width="7.5703125" style="2" customWidth="1"/>
    <col min="7702" max="7702" width="8" style="2" customWidth="1"/>
    <col min="7703" max="7703" width="7.5703125" style="2" customWidth="1"/>
    <col min="7704" max="7704" width="8" style="2" customWidth="1"/>
    <col min="7705" max="7705" width="14.28515625" style="2" customWidth="1"/>
    <col min="7706" max="7706" width="87.7109375" style="2" customWidth="1"/>
    <col min="7707" max="7707" width="30.7109375" style="2" customWidth="1"/>
    <col min="7708" max="7708" width="33.5703125" style="2" customWidth="1"/>
    <col min="7709" max="7936" width="11.42578125" style="2"/>
    <col min="7937" max="7937" width="24.28515625" style="2" customWidth="1"/>
    <col min="7938" max="7938" width="16.5703125" style="2" customWidth="1"/>
    <col min="7939" max="7939" width="13" style="2" customWidth="1"/>
    <col min="7940" max="7940" width="15.7109375" style="2" customWidth="1"/>
    <col min="7941" max="7941" width="5.85546875" style="2" customWidth="1"/>
    <col min="7942" max="7942" width="16.28515625" style="2" customWidth="1"/>
    <col min="7943" max="7943" width="17.85546875" style="2" customWidth="1"/>
    <col min="7944" max="7944" width="11.85546875" style="2" customWidth="1"/>
    <col min="7945" max="7945" width="13.85546875" style="2" customWidth="1"/>
    <col min="7946" max="7946" width="14.140625" style="2" customWidth="1"/>
    <col min="7947" max="7947" width="13.7109375" style="2" customWidth="1"/>
    <col min="7948" max="7948" width="13.28515625" style="2" customWidth="1"/>
    <col min="7949" max="7949" width="10.42578125" style="2" customWidth="1"/>
    <col min="7950" max="7950" width="16.85546875" style="2" customWidth="1"/>
    <col min="7951" max="7952" width="7.28515625" style="2" customWidth="1"/>
    <col min="7953" max="7953" width="7.42578125" style="2" customWidth="1"/>
    <col min="7954" max="7954" width="7.5703125" style="2" customWidth="1"/>
    <col min="7955" max="7955" width="20.140625" style="2" customWidth="1"/>
    <col min="7956" max="7956" width="1.85546875" style="2" customWidth="1"/>
    <col min="7957" max="7957" width="7.5703125" style="2" customWidth="1"/>
    <col min="7958" max="7958" width="8" style="2" customWidth="1"/>
    <col min="7959" max="7959" width="7.5703125" style="2" customWidth="1"/>
    <col min="7960" max="7960" width="8" style="2" customWidth="1"/>
    <col min="7961" max="7961" width="14.28515625" style="2" customWidth="1"/>
    <col min="7962" max="7962" width="87.7109375" style="2" customWidth="1"/>
    <col min="7963" max="7963" width="30.7109375" style="2" customWidth="1"/>
    <col min="7964" max="7964" width="33.5703125" style="2" customWidth="1"/>
    <col min="7965" max="8192" width="11.42578125" style="2"/>
    <col min="8193" max="8193" width="24.28515625" style="2" customWidth="1"/>
    <col min="8194" max="8194" width="16.5703125" style="2" customWidth="1"/>
    <col min="8195" max="8195" width="13" style="2" customWidth="1"/>
    <col min="8196" max="8196" width="15.7109375" style="2" customWidth="1"/>
    <col min="8197" max="8197" width="5.85546875" style="2" customWidth="1"/>
    <col min="8198" max="8198" width="16.28515625" style="2" customWidth="1"/>
    <col min="8199" max="8199" width="17.85546875" style="2" customWidth="1"/>
    <col min="8200" max="8200" width="11.85546875" style="2" customWidth="1"/>
    <col min="8201" max="8201" width="13.85546875" style="2" customWidth="1"/>
    <col min="8202" max="8202" width="14.140625" style="2" customWidth="1"/>
    <col min="8203" max="8203" width="13.7109375" style="2" customWidth="1"/>
    <col min="8204" max="8204" width="13.28515625" style="2" customWidth="1"/>
    <col min="8205" max="8205" width="10.42578125" style="2" customWidth="1"/>
    <col min="8206" max="8206" width="16.85546875" style="2" customWidth="1"/>
    <col min="8207" max="8208" width="7.28515625" style="2" customWidth="1"/>
    <col min="8209" max="8209" width="7.42578125" style="2" customWidth="1"/>
    <col min="8210" max="8210" width="7.5703125" style="2" customWidth="1"/>
    <col min="8211" max="8211" width="20.140625" style="2" customWidth="1"/>
    <col min="8212" max="8212" width="1.85546875" style="2" customWidth="1"/>
    <col min="8213" max="8213" width="7.5703125" style="2" customWidth="1"/>
    <col min="8214" max="8214" width="8" style="2" customWidth="1"/>
    <col min="8215" max="8215" width="7.5703125" style="2" customWidth="1"/>
    <col min="8216" max="8216" width="8" style="2" customWidth="1"/>
    <col min="8217" max="8217" width="14.28515625" style="2" customWidth="1"/>
    <col min="8218" max="8218" width="87.7109375" style="2" customWidth="1"/>
    <col min="8219" max="8219" width="30.7109375" style="2" customWidth="1"/>
    <col min="8220" max="8220" width="33.5703125" style="2" customWidth="1"/>
    <col min="8221" max="8448" width="11.42578125" style="2"/>
    <col min="8449" max="8449" width="24.28515625" style="2" customWidth="1"/>
    <col min="8450" max="8450" width="16.5703125" style="2" customWidth="1"/>
    <col min="8451" max="8451" width="13" style="2" customWidth="1"/>
    <col min="8452" max="8452" width="15.7109375" style="2" customWidth="1"/>
    <col min="8453" max="8453" width="5.85546875" style="2" customWidth="1"/>
    <col min="8454" max="8454" width="16.28515625" style="2" customWidth="1"/>
    <col min="8455" max="8455" width="17.85546875" style="2" customWidth="1"/>
    <col min="8456" max="8456" width="11.85546875" style="2" customWidth="1"/>
    <col min="8457" max="8457" width="13.85546875" style="2" customWidth="1"/>
    <col min="8458" max="8458" width="14.140625" style="2" customWidth="1"/>
    <col min="8459" max="8459" width="13.7109375" style="2" customWidth="1"/>
    <col min="8460" max="8460" width="13.28515625" style="2" customWidth="1"/>
    <col min="8461" max="8461" width="10.42578125" style="2" customWidth="1"/>
    <col min="8462" max="8462" width="16.85546875" style="2" customWidth="1"/>
    <col min="8463" max="8464" width="7.28515625" style="2" customWidth="1"/>
    <col min="8465" max="8465" width="7.42578125" style="2" customWidth="1"/>
    <col min="8466" max="8466" width="7.5703125" style="2" customWidth="1"/>
    <col min="8467" max="8467" width="20.140625" style="2" customWidth="1"/>
    <col min="8468" max="8468" width="1.85546875" style="2" customWidth="1"/>
    <col min="8469" max="8469" width="7.5703125" style="2" customWidth="1"/>
    <col min="8470" max="8470" width="8" style="2" customWidth="1"/>
    <col min="8471" max="8471" width="7.5703125" style="2" customWidth="1"/>
    <col min="8472" max="8472" width="8" style="2" customWidth="1"/>
    <col min="8473" max="8473" width="14.28515625" style="2" customWidth="1"/>
    <col min="8474" max="8474" width="87.7109375" style="2" customWidth="1"/>
    <col min="8475" max="8475" width="30.7109375" style="2" customWidth="1"/>
    <col min="8476" max="8476" width="33.5703125" style="2" customWidth="1"/>
    <col min="8477" max="8704" width="11.42578125" style="2"/>
    <col min="8705" max="8705" width="24.28515625" style="2" customWidth="1"/>
    <col min="8706" max="8706" width="16.5703125" style="2" customWidth="1"/>
    <col min="8707" max="8707" width="13" style="2" customWidth="1"/>
    <col min="8708" max="8708" width="15.7109375" style="2" customWidth="1"/>
    <col min="8709" max="8709" width="5.85546875" style="2" customWidth="1"/>
    <col min="8710" max="8710" width="16.28515625" style="2" customWidth="1"/>
    <col min="8711" max="8711" width="17.85546875" style="2" customWidth="1"/>
    <col min="8712" max="8712" width="11.85546875" style="2" customWidth="1"/>
    <col min="8713" max="8713" width="13.85546875" style="2" customWidth="1"/>
    <col min="8714" max="8714" width="14.140625" style="2" customWidth="1"/>
    <col min="8715" max="8715" width="13.7109375" style="2" customWidth="1"/>
    <col min="8716" max="8716" width="13.28515625" style="2" customWidth="1"/>
    <col min="8717" max="8717" width="10.42578125" style="2" customWidth="1"/>
    <col min="8718" max="8718" width="16.85546875" style="2" customWidth="1"/>
    <col min="8719" max="8720" width="7.28515625" style="2" customWidth="1"/>
    <col min="8721" max="8721" width="7.42578125" style="2" customWidth="1"/>
    <col min="8722" max="8722" width="7.5703125" style="2" customWidth="1"/>
    <col min="8723" max="8723" width="20.140625" style="2" customWidth="1"/>
    <col min="8724" max="8724" width="1.85546875" style="2" customWidth="1"/>
    <col min="8725" max="8725" width="7.5703125" style="2" customWidth="1"/>
    <col min="8726" max="8726" width="8" style="2" customWidth="1"/>
    <col min="8727" max="8727" width="7.5703125" style="2" customWidth="1"/>
    <col min="8728" max="8728" width="8" style="2" customWidth="1"/>
    <col min="8729" max="8729" width="14.28515625" style="2" customWidth="1"/>
    <col min="8730" max="8730" width="87.7109375" style="2" customWidth="1"/>
    <col min="8731" max="8731" width="30.7109375" style="2" customWidth="1"/>
    <col min="8732" max="8732" width="33.5703125" style="2" customWidth="1"/>
    <col min="8733" max="8960" width="11.42578125" style="2"/>
    <col min="8961" max="8961" width="24.28515625" style="2" customWidth="1"/>
    <col min="8962" max="8962" width="16.5703125" style="2" customWidth="1"/>
    <col min="8963" max="8963" width="13" style="2" customWidth="1"/>
    <col min="8964" max="8964" width="15.7109375" style="2" customWidth="1"/>
    <col min="8965" max="8965" width="5.85546875" style="2" customWidth="1"/>
    <col min="8966" max="8966" width="16.28515625" style="2" customWidth="1"/>
    <col min="8967" max="8967" width="17.85546875" style="2" customWidth="1"/>
    <col min="8968" max="8968" width="11.85546875" style="2" customWidth="1"/>
    <col min="8969" max="8969" width="13.85546875" style="2" customWidth="1"/>
    <col min="8970" max="8970" width="14.140625" style="2" customWidth="1"/>
    <col min="8971" max="8971" width="13.7109375" style="2" customWidth="1"/>
    <col min="8972" max="8972" width="13.28515625" style="2" customWidth="1"/>
    <col min="8973" max="8973" width="10.42578125" style="2" customWidth="1"/>
    <col min="8974" max="8974" width="16.85546875" style="2" customWidth="1"/>
    <col min="8975" max="8976" width="7.28515625" style="2" customWidth="1"/>
    <col min="8977" max="8977" width="7.42578125" style="2" customWidth="1"/>
    <col min="8978" max="8978" width="7.5703125" style="2" customWidth="1"/>
    <col min="8979" max="8979" width="20.140625" style="2" customWidth="1"/>
    <col min="8980" max="8980" width="1.85546875" style="2" customWidth="1"/>
    <col min="8981" max="8981" width="7.5703125" style="2" customWidth="1"/>
    <col min="8982" max="8982" width="8" style="2" customWidth="1"/>
    <col min="8983" max="8983" width="7.5703125" style="2" customWidth="1"/>
    <col min="8984" max="8984" width="8" style="2" customWidth="1"/>
    <col min="8985" max="8985" width="14.28515625" style="2" customWidth="1"/>
    <col min="8986" max="8986" width="87.7109375" style="2" customWidth="1"/>
    <col min="8987" max="8987" width="30.7109375" style="2" customWidth="1"/>
    <col min="8988" max="8988" width="33.5703125" style="2" customWidth="1"/>
    <col min="8989" max="9216" width="11.42578125" style="2"/>
    <col min="9217" max="9217" width="24.28515625" style="2" customWidth="1"/>
    <col min="9218" max="9218" width="16.5703125" style="2" customWidth="1"/>
    <col min="9219" max="9219" width="13" style="2" customWidth="1"/>
    <col min="9220" max="9220" width="15.7109375" style="2" customWidth="1"/>
    <col min="9221" max="9221" width="5.85546875" style="2" customWidth="1"/>
    <col min="9222" max="9222" width="16.28515625" style="2" customWidth="1"/>
    <col min="9223" max="9223" width="17.85546875" style="2" customWidth="1"/>
    <col min="9224" max="9224" width="11.85546875" style="2" customWidth="1"/>
    <col min="9225" max="9225" width="13.85546875" style="2" customWidth="1"/>
    <col min="9226" max="9226" width="14.140625" style="2" customWidth="1"/>
    <col min="9227" max="9227" width="13.7109375" style="2" customWidth="1"/>
    <col min="9228" max="9228" width="13.28515625" style="2" customWidth="1"/>
    <col min="9229" max="9229" width="10.42578125" style="2" customWidth="1"/>
    <col min="9230" max="9230" width="16.85546875" style="2" customWidth="1"/>
    <col min="9231" max="9232" width="7.28515625" style="2" customWidth="1"/>
    <col min="9233" max="9233" width="7.42578125" style="2" customWidth="1"/>
    <col min="9234" max="9234" width="7.5703125" style="2" customWidth="1"/>
    <col min="9235" max="9235" width="20.140625" style="2" customWidth="1"/>
    <col min="9236" max="9236" width="1.85546875" style="2" customWidth="1"/>
    <col min="9237" max="9237" width="7.5703125" style="2" customWidth="1"/>
    <col min="9238" max="9238" width="8" style="2" customWidth="1"/>
    <col min="9239" max="9239" width="7.5703125" style="2" customWidth="1"/>
    <col min="9240" max="9240" width="8" style="2" customWidth="1"/>
    <col min="9241" max="9241" width="14.28515625" style="2" customWidth="1"/>
    <col min="9242" max="9242" width="87.7109375" style="2" customWidth="1"/>
    <col min="9243" max="9243" width="30.7109375" style="2" customWidth="1"/>
    <col min="9244" max="9244" width="33.5703125" style="2" customWidth="1"/>
    <col min="9245" max="9472" width="11.42578125" style="2"/>
    <col min="9473" max="9473" width="24.28515625" style="2" customWidth="1"/>
    <col min="9474" max="9474" width="16.5703125" style="2" customWidth="1"/>
    <col min="9475" max="9475" width="13" style="2" customWidth="1"/>
    <col min="9476" max="9476" width="15.7109375" style="2" customWidth="1"/>
    <col min="9477" max="9477" width="5.85546875" style="2" customWidth="1"/>
    <col min="9478" max="9478" width="16.28515625" style="2" customWidth="1"/>
    <col min="9479" max="9479" width="17.85546875" style="2" customWidth="1"/>
    <col min="9480" max="9480" width="11.85546875" style="2" customWidth="1"/>
    <col min="9481" max="9481" width="13.85546875" style="2" customWidth="1"/>
    <col min="9482" max="9482" width="14.140625" style="2" customWidth="1"/>
    <col min="9483" max="9483" width="13.7109375" style="2" customWidth="1"/>
    <col min="9484" max="9484" width="13.28515625" style="2" customWidth="1"/>
    <col min="9485" max="9485" width="10.42578125" style="2" customWidth="1"/>
    <col min="9486" max="9486" width="16.85546875" style="2" customWidth="1"/>
    <col min="9487" max="9488" width="7.28515625" style="2" customWidth="1"/>
    <col min="9489" max="9489" width="7.42578125" style="2" customWidth="1"/>
    <col min="9490" max="9490" width="7.5703125" style="2" customWidth="1"/>
    <col min="9491" max="9491" width="20.140625" style="2" customWidth="1"/>
    <col min="9492" max="9492" width="1.85546875" style="2" customWidth="1"/>
    <col min="9493" max="9493" width="7.5703125" style="2" customWidth="1"/>
    <col min="9494" max="9494" width="8" style="2" customWidth="1"/>
    <col min="9495" max="9495" width="7.5703125" style="2" customWidth="1"/>
    <col min="9496" max="9496" width="8" style="2" customWidth="1"/>
    <col min="9497" max="9497" width="14.28515625" style="2" customWidth="1"/>
    <col min="9498" max="9498" width="87.7109375" style="2" customWidth="1"/>
    <col min="9499" max="9499" width="30.7109375" style="2" customWidth="1"/>
    <col min="9500" max="9500" width="33.5703125" style="2" customWidth="1"/>
    <col min="9501" max="9728" width="11.42578125" style="2"/>
    <col min="9729" max="9729" width="24.28515625" style="2" customWidth="1"/>
    <col min="9730" max="9730" width="16.5703125" style="2" customWidth="1"/>
    <col min="9731" max="9731" width="13" style="2" customWidth="1"/>
    <col min="9732" max="9732" width="15.7109375" style="2" customWidth="1"/>
    <col min="9733" max="9733" width="5.85546875" style="2" customWidth="1"/>
    <col min="9734" max="9734" width="16.28515625" style="2" customWidth="1"/>
    <col min="9735" max="9735" width="17.85546875" style="2" customWidth="1"/>
    <col min="9736" max="9736" width="11.85546875" style="2" customWidth="1"/>
    <col min="9737" max="9737" width="13.85546875" style="2" customWidth="1"/>
    <col min="9738" max="9738" width="14.140625" style="2" customWidth="1"/>
    <col min="9739" max="9739" width="13.7109375" style="2" customWidth="1"/>
    <col min="9740" max="9740" width="13.28515625" style="2" customWidth="1"/>
    <col min="9741" max="9741" width="10.42578125" style="2" customWidth="1"/>
    <col min="9742" max="9742" width="16.85546875" style="2" customWidth="1"/>
    <col min="9743" max="9744" width="7.28515625" style="2" customWidth="1"/>
    <col min="9745" max="9745" width="7.42578125" style="2" customWidth="1"/>
    <col min="9746" max="9746" width="7.5703125" style="2" customWidth="1"/>
    <col min="9747" max="9747" width="20.140625" style="2" customWidth="1"/>
    <col min="9748" max="9748" width="1.85546875" style="2" customWidth="1"/>
    <col min="9749" max="9749" width="7.5703125" style="2" customWidth="1"/>
    <col min="9750" max="9750" width="8" style="2" customWidth="1"/>
    <col min="9751" max="9751" width="7.5703125" style="2" customWidth="1"/>
    <col min="9752" max="9752" width="8" style="2" customWidth="1"/>
    <col min="9753" max="9753" width="14.28515625" style="2" customWidth="1"/>
    <col min="9754" max="9754" width="87.7109375" style="2" customWidth="1"/>
    <col min="9755" max="9755" width="30.7109375" style="2" customWidth="1"/>
    <col min="9756" max="9756" width="33.5703125" style="2" customWidth="1"/>
    <col min="9757" max="9984" width="11.42578125" style="2"/>
    <col min="9985" max="9985" width="24.28515625" style="2" customWidth="1"/>
    <col min="9986" max="9986" width="16.5703125" style="2" customWidth="1"/>
    <col min="9987" max="9987" width="13" style="2" customWidth="1"/>
    <col min="9988" max="9988" width="15.7109375" style="2" customWidth="1"/>
    <col min="9989" max="9989" width="5.85546875" style="2" customWidth="1"/>
    <col min="9990" max="9990" width="16.28515625" style="2" customWidth="1"/>
    <col min="9991" max="9991" width="17.85546875" style="2" customWidth="1"/>
    <col min="9992" max="9992" width="11.85546875" style="2" customWidth="1"/>
    <col min="9993" max="9993" width="13.85546875" style="2" customWidth="1"/>
    <col min="9994" max="9994" width="14.140625" style="2" customWidth="1"/>
    <col min="9995" max="9995" width="13.7109375" style="2" customWidth="1"/>
    <col min="9996" max="9996" width="13.28515625" style="2" customWidth="1"/>
    <col min="9997" max="9997" width="10.42578125" style="2" customWidth="1"/>
    <col min="9998" max="9998" width="16.85546875" style="2" customWidth="1"/>
    <col min="9999" max="10000" width="7.28515625" style="2" customWidth="1"/>
    <col min="10001" max="10001" width="7.42578125" style="2" customWidth="1"/>
    <col min="10002" max="10002" width="7.5703125" style="2" customWidth="1"/>
    <col min="10003" max="10003" width="20.140625" style="2" customWidth="1"/>
    <col min="10004" max="10004" width="1.85546875" style="2" customWidth="1"/>
    <col min="10005" max="10005" width="7.5703125" style="2" customWidth="1"/>
    <col min="10006" max="10006" width="8" style="2" customWidth="1"/>
    <col min="10007" max="10007" width="7.5703125" style="2" customWidth="1"/>
    <col min="10008" max="10008" width="8" style="2" customWidth="1"/>
    <col min="10009" max="10009" width="14.28515625" style="2" customWidth="1"/>
    <col min="10010" max="10010" width="87.7109375" style="2" customWidth="1"/>
    <col min="10011" max="10011" width="30.7109375" style="2" customWidth="1"/>
    <col min="10012" max="10012" width="33.5703125" style="2" customWidth="1"/>
    <col min="10013" max="10240" width="11.42578125" style="2"/>
    <col min="10241" max="10241" width="24.28515625" style="2" customWidth="1"/>
    <col min="10242" max="10242" width="16.5703125" style="2" customWidth="1"/>
    <col min="10243" max="10243" width="13" style="2" customWidth="1"/>
    <col min="10244" max="10244" width="15.7109375" style="2" customWidth="1"/>
    <col min="10245" max="10245" width="5.85546875" style="2" customWidth="1"/>
    <col min="10246" max="10246" width="16.28515625" style="2" customWidth="1"/>
    <col min="10247" max="10247" width="17.85546875" style="2" customWidth="1"/>
    <col min="10248" max="10248" width="11.85546875" style="2" customWidth="1"/>
    <col min="10249" max="10249" width="13.85546875" style="2" customWidth="1"/>
    <col min="10250" max="10250" width="14.140625" style="2" customWidth="1"/>
    <col min="10251" max="10251" width="13.7109375" style="2" customWidth="1"/>
    <col min="10252" max="10252" width="13.28515625" style="2" customWidth="1"/>
    <col min="10253" max="10253" width="10.42578125" style="2" customWidth="1"/>
    <col min="10254" max="10254" width="16.85546875" style="2" customWidth="1"/>
    <col min="10255" max="10256" width="7.28515625" style="2" customWidth="1"/>
    <col min="10257" max="10257" width="7.42578125" style="2" customWidth="1"/>
    <col min="10258" max="10258" width="7.5703125" style="2" customWidth="1"/>
    <col min="10259" max="10259" width="20.140625" style="2" customWidth="1"/>
    <col min="10260" max="10260" width="1.85546875" style="2" customWidth="1"/>
    <col min="10261" max="10261" width="7.5703125" style="2" customWidth="1"/>
    <col min="10262" max="10262" width="8" style="2" customWidth="1"/>
    <col min="10263" max="10263" width="7.5703125" style="2" customWidth="1"/>
    <col min="10264" max="10264" width="8" style="2" customWidth="1"/>
    <col min="10265" max="10265" width="14.28515625" style="2" customWidth="1"/>
    <col min="10266" max="10266" width="87.7109375" style="2" customWidth="1"/>
    <col min="10267" max="10267" width="30.7109375" style="2" customWidth="1"/>
    <col min="10268" max="10268" width="33.5703125" style="2" customWidth="1"/>
    <col min="10269" max="10496" width="11.42578125" style="2"/>
    <col min="10497" max="10497" width="24.28515625" style="2" customWidth="1"/>
    <col min="10498" max="10498" width="16.5703125" style="2" customWidth="1"/>
    <col min="10499" max="10499" width="13" style="2" customWidth="1"/>
    <col min="10500" max="10500" width="15.7109375" style="2" customWidth="1"/>
    <col min="10501" max="10501" width="5.85546875" style="2" customWidth="1"/>
    <col min="10502" max="10502" width="16.28515625" style="2" customWidth="1"/>
    <col min="10503" max="10503" width="17.85546875" style="2" customWidth="1"/>
    <col min="10504" max="10504" width="11.85546875" style="2" customWidth="1"/>
    <col min="10505" max="10505" width="13.85546875" style="2" customWidth="1"/>
    <col min="10506" max="10506" width="14.140625" style="2" customWidth="1"/>
    <col min="10507" max="10507" width="13.7109375" style="2" customWidth="1"/>
    <col min="10508" max="10508" width="13.28515625" style="2" customWidth="1"/>
    <col min="10509" max="10509" width="10.42578125" style="2" customWidth="1"/>
    <col min="10510" max="10510" width="16.85546875" style="2" customWidth="1"/>
    <col min="10511" max="10512" width="7.28515625" style="2" customWidth="1"/>
    <col min="10513" max="10513" width="7.42578125" style="2" customWidth="1"/>
    <col min="10514" max="10514" width="7.5703125" style="2" customWidth="1"/>
    <col min="10515" max="10515" width="20.140625" style="2" customWidth="1"/>
    <col min="10516" max="10516" width="1.85546875" style="2" customWidth="1"/>
    <col min="10517" max="10517" width="7.5703125" style="2" customWidth="1"/>
    <col min="10518" max="10518" width="8" style="2" customWidth="1"/>
    <col min="10519" max="10519" width="7.5703125" style="2" customWidth="1"/>
    <col min="10520" max="10520" width="8" style="2" customWidth="1"/>
    <col min="10521" max="10521" width="14.28515625" style="2" customWidth="1"/>
    <col min="10522" max="10522" width="87.7109375" style="2" customWidth="1"/>
    <col min="10523" max="10523" width="30.7109375" style="2" customWidth="1"/>
    <col min="10524" max="10524" width="33.5703125" style="2" customWidth="1"/>
    <col min="10525" max="10752" width="11.42578125" style="2"/>
    <col min="10753" max="10753" width="24.28515625" style="2" customWidth="1"/>
    <col min="10754" max="10754" width="16.5703125" style="2" customWidth="1"/>
    <col min="10755" max="10755" width="13" style="2" customWidth="1"/>
    <col min="10756" max="10756" width="15.7109375" style="2" customWidth="1"/>
    <col min="10757" max="10757" width="5.85546875" style="2" customWidth="1"/>
    <col min="10758" max="10758" width="16.28515625" style="2" customWidth="1"/>
    <col min="10759" max="10759" width="17.85546875" style="2" customWidth="1"/>
    <col min="10760" max="10760" width="11.85546875" style="2" customWidth="1"/>
    <col min="10761" max="10761" width="13.85546875" style="2" customWidth="1"/>
    <col min="10762" max="10762" width="14.140625" style="2" customWidth="1"/>
    <col min="10763" max="10763" width="13.7109375" style="2" customWidth="1"/>
    <col min="10764" max="10764" width="13.28515625" style="2" customWidth="1"/>
    <col min="10765" max="10765" width="10.42578125" style="2" customWidth="1"/>
    <col min="10766" max="10766" width="16.85546875" style="2" customWidth="1"/>
    <col min="10767" max="10768" width="7.28515625" style="2" customWidth="1"/>
    <col min="10769" max="10769" width="7.42578125" style="2" customWidth="1"/>
    <col min="10770" max="10770" width="7.5703125" style="2" customWidth="1"/>
    <col min="10771" max="10771" width="20.140625" style="2" customWidth="1"/>
    <col min="10772" max="10772" width="1.85546875" style="2" customWidth="1"/>
    <col min="10773" max="10773" width="7.5703125" style="2" customWidth="1"/>
    <col min="10774" max="10774" width="8" style="2" customWidth="1"/>
    <col min="10775" max="10775" width="7.5703125" style="2" customWidth="1"/>
    <col min="10776" max="10776" width="8" style="2" customWidth="1"/>
    <col min="10777" max="10777" width="14.28515625" style="2" customWidth="1"/>
    <col min="10778" max="10778" width="87.7109375" style="2" customWidth="1"/>
    <col min="10779" max="10779" width="30.7109375" style="2" customWidth="1"/>
    <col min="10780" max="10780" width="33.5703125" style="2" customWidth="1"/>
    <col min="10781" max="11008" width="11.42578125" style="2"/>
    <col min="11009" max="11009" width="24.28515625" style="2" customWidth="1"/>
    <col min="11010" max="11010" width="16.5703125" style="2" customWidth="1"/>
    <col min="11011" max="11011" width="13" style="2" customWidth="1"/>
    <col min="11012" max="11012" width="15.7109375" style="2" customWidth="1"/>
    <col min="11013" max="11013" width="5.85546875" style="2" customWidth="1"/>
    <col min="11014" max="11014" width="16.28515625" style="2" customWidth="1"/>
    <col min="11015" max="11015" width="17.85546875" style="2" customWidth="1"/>
    <col min="11016" max="11016" width="11.85546875" style="2" customWidth="1"/>
    <col min="11017" max="11017" width="13.85546875" style="2" customWidth="1"/>
    <col min="11018" max="11018" width="14.140625" style="2" customWidth="1"/>
    <col min="11019" max="11019" width="13.7109375" style="2" customWidth="1"/>
    <col min="11020" max="11020" width="13.28515625" style="2" customWidth="1"/>
    <col min="11021" max="11021" width="10.42578125" style="2" customWidth="1"/>
    <col min="11022" max="11022" width="16.85546875" style="2" customWidth="1"/>
    <col min="11023" max="11024" width="7.28515625" style="2" customWidth="1"/>
    <col min="11025" max="11025" width="7.42578125" style="2" customWidth="1"/>
    <col min="11026" max="11026" width="7.5703125" style="2" customWidth="1"/>
    <col min="11027" max="11027" width="20.140625" style="2" customWidth="1"/>
    <col min="11028" max="11028" width="1.85546875" style="2" customWidth="1"/>
    <col min="11029" max="11029" width="7.5703125" style="2" customWidth="1"/>
    <col min="11030" max="11030" width="8" style="2" customWidth="1"/>
    <col min="11031" max="11031" width="7.5703125" style="2" customWidth="1"/>
    <col min="11032" max="11032" width="8" style="2" customWidth="1"/>
    <col min="11033" max="11033" width="14.28515625" style="2" customWidth="1"/>
    <col min="11034" max="11034" width="87.7109375" style="2" customWidth="1"/>
    <col min="11035" max="11035" width="30.7109375" style="2" customWidth="1"/>
    <col min="11036" max="11036" width="33.5703125" style="2" customWidth="1"/>
    <col min="11037" max="11264" width="11.42578125" style="2"/>
    <col min="11265" max="11265" width="24.28515625" style="2" customWidth="1"/>
    <col min="11266" max="11266" width="16.5703125" style="2" customWidth="1"/>
    <col min="11267" max="11267" width="13" style="2" customWidth="1"/>
    <col min="11268" max="11268" width="15.7109375" style="2" customWidth="1"/>
    <col min="11269" max="11269" width="5.85546875" style="2" customWidth="1"/>
    <col min="11270" max="11270" width="16.28515625" style="2" customWidth="1"/>
    <col min="11271" max="11271" width="17.85546875" style="2" customWidth="1"/>
    <col min="11272" max="11272" width="11.85546875" style="2" customWidth="1"/>
    <col min="11273" max="11273" width="13.85546875" style="2" customWidth="1"/>
    <col min="11274" max="11274" width="14.140625" style="2" customWidth="1"/>
    <col min="11275" max="11275" width="13.7109375" style="2" customWidth="1"/>
    <col min="11276" max="11276" width="13.28515625" style="2" customWidth="1"/>
    <col min="11277" max="11277" width="10.42578125" style="2" customWidth="1"/>
    <col min="11278" max="11278" width="16.85546875" style="2" customWidth="1"/>
    <col min="11279" max="11280" width="7.28515625" style="2" customWidth="1"/>
    <col min="11281" max="11281" width="7.42578125" style="2" customWidth="1"/>
    <col min="11282" max="11282" width="7.5703125" style="2" customWidth="1"/>
    <col min="11283" max="11283" width="20.140625" style="2" customWidth="1"/>
    <col min="11284" max="11284" width="1.85546875" style="2" customWidth="1"/>
    <col min="11285" max="11285" width="7.5703125" style="2" customWidth="1"/>
    <col min="11286" max="11286" width="8" style="2" customWidth="1"/>
    <col min="11287" max="11287" width="7.5703125" style="2" customWidth="1"/>
    <col min="11288" max="11288" width="8" style="2" customWidth="1"/>
    <col min="11289" max="11289" width="14.28515625" style="2" customWidth="1"/>
    <col min="11290" max="11290" width="87.7109375" style="2" customWidth="1"/>
    <col min="11291" max="11291" width="30.7109375" style="2" customWidth="1"/>
    <col min="11292" max="11292" width="33.5703125" style="2" customWidth="1"/>
    <col min="11293" max="11520" width="11.42578125" style="2"/>
    <col min="11521" max="11521" width="24.28515625" style="2" customWidth="1"/>
    <col min="11522" max="11522" width="16.5703125" style="2" customWidth="1"/>
    <col min="11523" max="11523" width="13" style="2" customWidth="1"/>
    <col min="11524" max="11524" width="15.7109375" style="2" customWidth="1"/>
    <col min="11525" max="11525" width="5.85546875" style="2" customWidth="1"/>
    <col min="11526" max="11526" width="16.28515625" style="2" customWidth="1"/>
    <col min="11527" max="11527" width="17.85546875" style="2" customWidth="1"/>
    <col min="11528" max="11528" width="11.85546875" style="2" customWidth="1"/>
    <col min="11529" max="11529" width="13.85546875" style="2" customWidth="1"/>
    <col min="11530" max="11530" width="14.140625" style="2" customWidth="1"/>
    <col min="11531" max="11531" width="13.7109375" style="2" customWidth="1"/>
    <col min="11532" max="11532" width="13.28515625" style="2" customWidth="1"/>
    <col min="11533" max="11533" width="10.42578125" style="2" customWidth="1"/>
    <col min="11534" max="11534" width="16.85546875" style="2" customWidth="1"/>
    <col min="11535" max="11536" width="7.28515625" style="2" customWidth="1"/>
    <col min="11537" max="11537" width="7.42578125" style="2" customWidth="1"/>
    <col min="11538" max="11538" width="7.5703125" style="2" customWidth="1"/>
    <col min="11539" max="11539" width="20.140625" style="2" customWidth="1"/>
    <col min="11540" max="11540" width="1.85546875" style="2" customWidth="1"/>
    <col min="11541" max="11541" width="7.5703125" style="2" customWidth="1"/>
    <col min="11542" max="11542" width="8" style="2" customWidth="1"/>
    <col min="11543" max="11543" width="7.5703125" style="2" customWidth="1"/>
    <col min="11544" max="11544" width="8" style="2" customWidth="1"/>
    <col min="11545" max="11545" width="14.28515625" style="2" customWidth="1"/>
    <col min="11546" max="11546" width="87.7109375" style="2" customWidth="1"/>
    <col min="11547" max="11547" width="30.7109375" style="2" customWidth="1"/>
    <col min="11548" max="11548" width="33.5703125" style="2" customWidth="1"/>
    <col min="11549" max="11776" width="11.42578125" style="2"/>
    <col min="11777" max="11777" width="24.28515625" style="2" customWidth="1"/>
    <col min="11778" max="11778" width="16.5703125" style="2" customWidth="1"/>
    <col min="11779" max="11779" width="13" style="2" customWidth="1"/>
    <col min="11780" max="11780" width="15.7109375" style="2" customWidth="1"/>
    <col min="11781" max="11781" width="5.85546875" style="2" customWidth="1"/>
    <col min="11782" max="11782" width="16.28515625" style="2" customWidth="1"/>
    <col min="11783" max="11783" width="17.85546875" style="2" customWidth="1"/>
    <col min="11784" max="11784" width="11.85546875" style="2" customWidth="1"/>
    <col min="11785" max="11785" width="13.85546875" style="2" customWidth="1"/>
    <col min="11786" max="11786" width="14.140625" style="2" customWidth="1"/>
    <col min="11787" max="11787" width="13.7109375" style="2" customWidth="1"/>
    <col min="11788" max="11788" width="13.28515625" style="2" customWidth="1"/>
    <col min="11789" max="11789" width="10.42578125" style="2" customWidth="1"/>
    <col min="11790" max="11790" width="16.85546875" style="2" customWidth="1"/>
    <col min="11791" max="11792" width="7.28515625" style="2" customWidth="1"/>
    <col min="11793" max="11793" width="7.42578125" style="2" customWidth="1"/>
    <col min="11794" max="11794" width="7.5703125" style="2" customWidth="1"/>
    <col min="11795" max="11795" width="20.140625" style="2" customWidth="1"/>
    <col min="11796" max="11796" width="1.85546875" style="2" customWidth="1"/>
    <col min="11797" max="11797" width="7.5703125" style="2" customWidth="1"/>
    <col min="11798" max="11798" width="8" style="2" customWidth="1"/>
    <col min="11799" max="11799" width="7.5703125" style="2" customWidth="1"/>
    <col min="11800" max="11800" width="8" style="2" customWidth="1"/>
    <col min="11801" max="11801" width="14.28515625" style="2" customWidth="1"/>
    <col min="11802" max="11802" width="87.7109375" style="2" customWidth="1"/>
    <col min="11803" max="11803" width="30.7109375" style="2" customWidth="1"/>
    <col min="11804" max="11804" width="33.5703125" style="2" customWidth="1"/>
    <col min="11805" max="12032" width="11.42578125" style="2"/>
    <col min="12033" max="12033" width="24.28515625" style="2" customWidth="1"/>
    <col min="12034" max="12034" width="16.5703125" style="2" customWidth="1"/>
    <col min="12035" max="12035" width="13" style="2" customWidth="1"/>
    <col min="12036" max="12036" width="15.7109375" style="2" customWidth="1"/>
    <col min="12037" max="12037" width="5.85546875" style="2" customWidth="1"/>
    <col min="12038" max="12038" width="16.28515625" style="2" customWidth="1"/>
    <col min="12039" max="12039" width="17.85546875" style="2" customWidth="1"/>
    <col min="12040" max="12040" width="11.85546875" style="2" customWidth="1"/>
    <col min="12041" max="12041" width="13.85546875" style="2" customWidth="1"/>
    <col min="12042" max="12042" width="14.140625" style="2" customWidth="1"/>
    <col min="12043" max="12043" width="13.7109375" style="2" customWidth="1"/>
    <col min="12044" max="12044" width="13.28515625" style="2" customWidth="1"/>
    <col min="12045" max="12045" width="10.42578125" style="2" customWidth="1"/>
    <col min="12046" max="12046" width="16.85546875" style="2" customWidth="1"/>
    <col min="12047" max="12048" width="7.28515625" style="2" customWidth="1"/>
    <col min="12049" max="12049" width="7.42578125" style="2" customWidth="1"/>
    <col min="12050" max="12050" width="7.5703125" style="2" customWidth="1"/>
    <col min="12051" max="12051" width="20.140625" style="2" customWidth="1"/>
    <col min="12052" max="12052" width="1.85546875" style="2" customWidth="1"/>
    <col min="12053" max="12053" width="7.5703125" style="2" customWidth="1"/>
    <col min="12054" max="12054" width="8" style="2" customWidth="1"/>
    <col min="12055" max="12055" width="7.5703125" style="2" customWidth="1"/>
    <col min="12056" max="12056" width="8" style="2" customWidth="1"/>
    <col min="12057" max="12057" width="14.28515625" style="2" customWidth="1"/>
    <col min="12058" max="12058" width="87.7109375" style="2" customWidth="1"/>
    <col min="12059" max="12059" width="30.7109375" style="2" customWidth="1"/>
    <col min="12060" max="12060" width="33.5703125" style="2" customWidth="1"/>
    <col min="12061" max="12288" width="11.42578125" style="2"/>
    <col min="12289" max="12289" width="24.28515625" style="2" customWidth="1"/>
    <col min="12290" max="12290" width="16.5703125" style="2" customWidth="1"/>
    <col min="12291" max="12291" width="13" style="2" customWidth="1"/>
    <col min="12292" max="12292" width="15.7109375" style="2" customWidth="1"/>
    <col min="12293" max="12293" width="5.85546875" style="2" customWidth="1"/>
    <col min="12294" max="12294" width="16.28515625" style="2" customWidth="1"/>
    <col min="12295" max="12295" width="17.85546875" style="2" customWidth="1"/>
    <col min="12296" max="12296" width="11.85546875" style="2" customWidth="1"/>
    <col min="12297" max="12297" width="13.85546875" style="2" customWidth="1"/>
    <col min="12298" max="12298" width="14.140625" style="2" customWidth="1"/>
    <col min="12299" max="12299" width="13.7109375" style="2" customWidth="1"/>
    <col min="12300" max="12300" width="13.28515625" style="2" customWidth="1"/>
    <col min="12301" max="12301" width="10.42578125" style="2" customWidth="1"/>
    <col min="12302" max="12302" width="16.85546875" style="2" customWidth="1"/>
    <col min="12303" max="12304" width="7.28515625" style="2" customWidth="1"/>
    <col min="12305" max="12305" width="7.42578125" style="2" customWidth="1"/>
    <col min="12306" max="12306" width="7.5703125" style="2" customWidth="1"/>
    <col min="12307" max="12307" width="20.140625" style="2" customWidth="1"/>
    <col min="12308" max="12308" width="1.85546875" style="2" customWidth="1"/>
    <col min="12309" max="12309" width="7.5703125" style="2" customWidth="1"/>
    <col min="12310" max="12310" width="8" style="2" customWidth="1"/>
    <col min="12311" max="12311" width="7.5703125" style="2" customWidth="1"/>
    <col min="12312" max="12312" width="8" style="2" customWidth="1"/>
    <col min="12313" max="12313" width="14.28515625" style="2" customWidth="1"/>
    <col min="12314" max="12314" width="87.7109375" style="2" customWidth="1"/>
    <col min="12315" max="12315" width="30.7109375" style="2" customWidth="1"/>
    <col min="12316" max="12316" width="33.5703125" style="2" customWidth="1"/>
    <col min="12317" max="12544" width="11.42578125" style="2"/>
    <col min="12545" max="12545" width="24.28515625" style="2" customWidth="1"/>
    <col min="12546" max="12546" width="16.5703125" style="2" customWidth="1"/>
    <col min="12547" max="12547" width="13" style="2" customWidth="1"/>
    <col min="12548" max="12548" width="15.7109375" style="2" customWidth="1"/>
    <col min="12549" max="12549" width="5.85546875" style="2" customWidth="1"/>
    <col min="12550" max="12550" width="16.28515625" style="2" customWidth="1"/>
    <col min="12551" max="12551" width="17.85546875" style="2" customWidth="1"/>
    <col min="12552" max="12552" width="11.85546875" style="2" customWidth="1"/>
    <col min="12553" max="12553" width="13.85546875" style="2" customWidth="1"/>
    <col min="12554" max="12554" width="14.140625" style="2" customWidth="1"/>
    <col min="12555" max="12555" width="13.7109375" style="2" customWidth="1"/>
    <col min="12556" max="12556" width="13.28515625" style="2" customWidth="1"/>
    <col min="12557" max="12557" width="10.42578125" style="2" customWidth="1"/>
    <col min="12558" max="12558" width="16.85546875" style="2" customWidth="1"/>
    <col min="12559" max="12560" width="7.28515625" style="2" customWidth="1"/>
    <col min="12561" max="12561" width="7.42578125" style="2" customWidth="1"/>
    <col min="12562" max="12562" width="7.5703125" style="2" customWidth="1"/>
    <col min="12563" max="12563" width="20.140625" style="2" customWidth="1"/>
    <col min="12564" max="12564" width="1.85546875" style="2" customWidth="1"/>
    <col min="12565" max="12565" width="7.5703125" style="2" customWidth="1"/>
    <col min="12566" max="12566" width="8" style="2" customWidth="1"/>
    <col min="12567" max="12567" width="7.5703125" style="2" customWidth="1"/>
    <col min="12568" max="12568" width="8" style="2" customWidth="1"/>
    <col min="12569" max="12569" width="14.28515625" style="2" customWidth="1"/>
    <col min="12570" max="12570" width="87.7109375" style="2" customWidth="1"/>
    <col min="12571" max="12571" width="30.7109375" style="2" customWidth="1"/>
    <col min="12572" max="12572" width="33.5703125" style="2" customWidth="1"/>
    <col min="12573" max="12800" width="11.42578125" style="2"/>
    <col min="12801" max="12801" width="24.28515625" style="2" customWidth="1"/>
    <col min="12802" max="12802" width="16.5703125" style="2" customWidth="1"/>
    <col min="12803" max="12803" width="13" style="2" customWidth="1"/>
    <col min="12804" max="12804" width="15.7109375" style="2" customWidth="1"/>
    <col min="12805" max="12805" width="5.85546875" style="2" customWidth="1"/>
    <col min="12806" max="12806" width="16.28515625" style="2" customWidth="1"/>
    <col min="12807" max="12807" width="17.85546875" style="2" customWidth="1"/>
    <col min="12808" max="12808" width="11.85546875" style="2" customWidth="1"/>
    <col min="12809" max="12809" width="13.85546875" style="2" customWidth="1"/>
    <col min="12810" max="12810" width="14.140625" style="2" customWidth="1"/>
    <col min="12811" max="12811" width="13.7109375" style="2" customWidth="1"/>
    <col min="12812" max="12812" width="13.28515625" style="2" customWidth="1"/>
    <col min="12813" max="12813" width="10.42578125" style="2" customWidth="1"/>
    <col min="12814" max="12814" width="16.85546875" style="2" customWidth="1"/>
    <col min="12815" max="12816" width="7.28515625" style="2" customWidth="1"/>
    <col min="12817" max="12817" width="7.42578125" style="2" customWidth="1"/>
    <col min="12818" max="12818" width="7.5703125" style="2" customWidth="1"/>
    <col min="12819" max="12819" width="20.140625" style="2" customWidth="1"/>
    <col min="12820" max="12820" width="1.85546875" style="2" customWidth="1"/>
    <col min="12821" max="12821" width="7.5703125" style="2" customWidth="1"/>
    <col min="12822" max="12822" width="8" style="2" customWidth="1"/>
    <col min="12823" max="12823" width="7.5703125" style="2" customWidth="1"/>
    <col min="12824" max="12824" width="8" style="2" customWidth="1"/>
    <col min="12825" max="12825" width="14.28515625" style="2" customWidth="1"/>
    <col min="12826" max="12826" width="87.7109375" style="2" customWidth="1"/>
    <col min="12827" max="12827" width="30.7109375" style="2" customWidth="1"/>
    <col min="12828" max="12828" width="33.5703125" style="2" customWidth="1"/>
    <col min="12829" max="13056" width="11.42578125" style="2"/>
    <col min="13057" max="13057" width="24.28515625" style="2" customWidth="1"/>
    <col min="13058" max="13058" width="16.5703125" style="2" customWidth="1"/>
    <col min="13059" max="13059" width="13" style="2" customWidth="1"/>
    <col min="13060" max="13060" width="15.7109375" style="2" customWidth="1"/>
    <col min="13061" max="13061" width="5.85546875" style="2" customWidth="1"/>
    <col min="13062" max="13062" width="16.28515625" style="2" customWidth="1"/>
    <col min="13063" max="13063" width="17.85546875" style="2" customWidth="1"/>
    <col min="13064" max="13064" width="11.85546875" style="2" customWidth="1"/>
    <col min="13065" max="13065" width="13.85546875" style="2" customWidth="1"/>
    <col min="13066" max="13066" width="14.140625" style="2" customWidth="1"/>
    <col min="13067" max="13067" width="13.7109375" style="2" customWidth="1"/>
    <col min="13068" max="13068" width="13.28515625" style="2" customWidth="1"/>
    <col min="13069" max="13069" width="10.42578125" style="2" customWidth="1"/>
    <col min="13070" max="13070" width="16.85546875" style="2" customWidth="1"/>
    <col min="13071" max="13072" width="7.28515625" style="2" customWidth="1"/>
    <col min="13073" max="13073" width="7.42578125" style="2" customWidth="1"/>
    <col min="13074" max="13074" width="7.5703125" style="2" customWidth="1"/>
    <col min="13075" max="13075" width="20.140625" style="2" customWidth="1"/>
    <col min="13076" max="13076" width="1.85546875" style="2" customWidth="1"/>
    <col min="13077" max="13077" width="7.5703125" style="2" customWidth="1"/>
    <col min="13078" max="13078" width="8" style="2" customWidth="1"/>
    <col min="13079" max="13079" width="7.5703125" style="2" customWidth="1"/>
    <col min="13080" max="13080" width="8" style="2" customWidth="1"/>
    <col min="13081" max="13081" width="14.28515625" style="2" customWidth="1"/>
    <col min="13082" max="13082" width="87.7109375" style="2" customWidth="1"/>
    <col min="13083" max="13083" width="30.7109375" style="2" customWidth="1"/>
    <col min="13084" max="13084" width="33.5703125" style="2" customWidth="1"/>
    <col min="13085" max="13312" width="11.42578125" style="2"/>
    <col min="13313" max="13313" width="24.28515625" style="2" customWidth="1"/>
    <col min="13314" max="13314" width="16.5703125" style="2" customWidth="1"/>
    <col min="13315" max="13315" width="13" style="2" customWidth="1"/>
    <col min="13316" max="13316" width="15.7109375" style="2" customWidth="1"/>
    <col min="13317" max="13317" width="5.85546875" style="2" customWidth="1"/>
    <col min="13318" max="13318" width="16.28515625" style="2" customWidth="1"/>
    <col min="13319" max="13319" width="17.85546875" style="2" customWidth="1"/>
    <col min="13320" max="13320" width="11.85546875" style="2" customWidth="1"/>
    <col min="13321" max="13321" width="13.85546875" style="2" customWidth="1"/>
    <col min="13322" max="13322" width="14.140625" style="2" customWidth="1"/>
    <col min="13323" max="13323" width="13.7109375" style="2" customWidth="1"/>
    <col min="13324" max="13324" width="13.28515625" style="2" customWidth="1"/>
    <col min="13325" max="13325" width="10.42578125" style="2" customWidth="1"/>
    <col min="13326" max="13326" width="16.85546875" style="2" customWidth="1"/>
    <col min="13327" max="13328" width="7.28515625" style="2" customWidth="1"/>
    <col min="13329" max="13329" width="7.42578125" style="2" customWidth="1"/>
    <col min="13330" max="13330" width="7.5703125" style="2" customWidth="1"/>
    <col min="13331" max="13331" width="20.140625" style="2" customWidth="1"/>
    <col min="13332" max="13332" width="1.85546875" style="2" customWidth="1"/>
    <col min="13333" max="13333" width="7.5703125" style="2" customWidth="1"/>
    <col min="13334" max="13334" width="8" style="2" customWidth="1"/>
    <col min="13335" max="13335" width="7.5703125" style="2" customWidth="1"/>
    <col min="13336" max="13336" width="8" style="2" customWidth="1"/>
    <col min="13337" max="13337" width="14.28515625" style="2" customWidth="1"/>
    <col min="13338" max="13338" width="87.7109375" style="2" customWidth="1"/>
    <col min="13339" max="13339" width="30.7109375" style="2" customWidth="1"/>
    <col min="13340" max="13340" width="33.5703125" style="2" customWidth="1"/>
    <col min="13341" max="13568" width="11.42578125" style="2"/>
    <col min="13569" max="13569" width="24.28515625" style="2" customWidth="1"/>
    <col min="13570" max="13570" width="16.5703125" style="2" customWidth="1"/>
    <col min="13571" max="13571" width="13" style="2" customWidth="1"/>
    <col min="13572" max="13572" width="15.7109375" style="2" customWidth="1"/>
    <col min="13573" max="13573" width="5.85546875" style="2" customWidth="1"/>
    <col min="13574" max="13574" width="16.28515625" style="2" customWidth="1"/>
    <col min="13575" max="13575" width="17.85546875" style="2" customWidth="1"/>
    <col min="13576" max="13576" width="11.85546875" style="2" customWidth="1"/>
    <col min="13577" max="13577" width="13.85546875" style="2" customWidth="1"/>
    <col min="13578" max="13578" width="14.140625" style="2" customWidth="1"/>
    <col min="13579" max="13579" width="13.7109375" style="2" customWidth="1"/>
    <col min="13580" max="13580" width="13.28515625" style="2" customWidth="1"/>
    <col min="13581" max="13581" width="10.42578125" style="2" customWidth="1"/>
    <col min="13582" max="13582" width="16.85546875" style="2" customWidth="1"/>
    <col min="13583" max="13584" width="7.28515625" style="2" customWidth="1"/>
    <col min="13585" max="13585" width="7.42578125" style="2" customWidth="1"/>
    <col min="13586" max="13586" width="7.5703125" style="2" customWidth="1"/>
    <col min="13587" max="13587" width="20.140625" style="2" customWidth="1"/>
    <col min="13588" max="13588" width="1.85546875" style="2" customWidth="1"/>
    <col min="13589" max="13589" width="7.5703125" style="2" customWidth="1"/>
    <col min="13590" max="13590" width="8" style="2" customWidth="1"/>
    <col min="13591" max="13591" width="7.5703125" style="2" customWidth="1"/>
    <col min="13592" max="13592" width="8" style="2" customWidth="1"/>
    <col min="13593" max="13593" width="14.28515625" style="2" customWidth="1"/>
    <col min="13594" max="13594" width="87.7109375" style="2" customWidth="1"/>
    <col min="13595" max="13595" width="30.7109375" style="2" customWidth="1"/>
    <col min="13596" max="13596" width="33.5703125" style="2" customWidth="1"/>
    <col min="13597" max="13824" width="11.42578125" style="2"/>
    <col min="13825" max="13825" width="24.28515625" style="2" customWidth="1"/>
    <col min="13826" max="13826" width="16.5703125" style="2" customWidth="1"/>
    <col min="13827" max="13827" width="13" style="2" customWidth="1"/>
    <col min="13828" max="13828" width="15.7109375" style="2" customWidth="1"/>
    <col min="13829" max="13829" width="5.85546875" style="2" customWidth="1"/>
    <col min="13830" max="13830" width="16.28515625" style="2" customWidth="1"/>
    <col min="13831" max="13831" width="17.85546875" style="2" customWidth="1"/>
    <col min="13832" max="13832" width="11.85546875" style="2" customWidth="1"/>
    <col min="13833" max="13833" width="13.85546875" style="2" customWidth="1"/>
    <col min="13834" max="13834" width="14.140625" style="2" customWidth="1"/>
    <col min="13835" max="13835" width="13.7109375" style="2" customWidth="1"/>
    <col min="13836" max="13836" width="13.28515625" style="2" customWidth="1"/>
    <col min="13837" max="13837" width="10.42578125" style="2" customWidth="1"/>
    <col min="13838" max="13838" width="16.85546875" style="2" customWidth="1"/>
    <col min="13839" max="13840" width="7.28515625" style="2" customWidth="1"/>
    <col min="13841" max="13841" width="7.42578125" style="2" customWidth="1"/>
    <col min="13842" max="13842" width="7.5703125" style="2" customWidth="1"/>
    <col min="13843" max="13843" width="20.140625" style="2" customWidth="1"/>
    <col min="13844" max="13844" width="1.85546875" style="2" customWidth="1"/>
    <col min="13845" max="13845" width="7.5703125" style="2" customWidth="1"/>
    <col min="13846" max="13846" width="8" style="2" customWidth="1"/>
    <col min="13847" max="13847" width="7.5703125" style="2" customWidth="1"/>
    <col min="13848" max="13848" width="8" style="2" customWidth="1"/>
    <col min="13849" max="13849" width="14.28515625" style="2" customWidth="1"/>
    <col min="13850" max="13850" width="87.7109375" style="2" customWidth="1"/>
    <col min="13851" max="13851" width="30.7109375" style="2" customWidth="1"/>
    <col min="13852" max="13852" width="33.5703125" style="2" customWidth="1"/>
    <col min="13853" max="14080" width="11.42578125" style="2"/>
    <col min="14081" max="14081" width="24.28515625" style="2" customWidth="1"/>
    <col min="14082" max="14082" width="16.5703125" style="2" customWidth="1"/>
    <col min="14083" max="14083" width="13" style="2" customWidth="1"/>
    <col min="14084" max="14084" width="15.7109375" style="2" customWidth="1"/>
    <col min="14085" max="14085" width="5.85546875" style="2" customWidth="1"/>
    <col min="14086" max="14086" width="16.28515625" style="2" customWidth="1"/>
    <col min="14087" max="14087" width="17.85546875" style="2" customWidth="1"/>
    <col min="14088" max="14088" width="11.85546875" style="2" customWidth="1"/>
    <col min="14089" max="14089" width="13.85546875" style="2" customWidth="1"/>
    <col min="14090" max="14090" width="14.140625" style="2" customWidth="1"/>
    <col min="14091" max="14091" width="13.7109375" style="2" customWidth="1"/>
    <col min="14092" max="14092" width="13.28515625" style="2" customWidth="1"/>
    <col min="14093" max="14093" width="10.42578125" style="2" customWidth="1"/>
    <col min="14094" max="14094" width="16.85546875" style="2" customWidth="1"/>
    <col min="14095" max="14096" width="7.28515625" style="2" customWidth="1"/>
    <col min="14097" max="14097" width="7.42578125" style="2" customWidth="1"/>
    <col min="14098" max="14098" width="7.5703125" style="2" customWidth="1"/>
    <col min="14099" max="14099" width="20.140625" style="2" customWidth="1"/>
    <col min="14100" max="14100" width="1.85546875" style="2" customWidth="1"/>
    <col min="14101" max="14101" width="7.5703125" style="2" customWidth="1"/>
    <col min="14102" max="14102" width="8" style="2" customWidth="1"/>
    <col min="14103" max="14103" width="7.5703125" style="2" customWidth="1"/>
    <col min="14104" max="14104" width="8" style="2" customWidth="1"/>
    <col min="14105" max="14105" width="14.28515625" style="2" customWidth="1"/>
    <col min="14106" max="14106" width="87.7109375" style="2" customWidth="1"/>
    <col min="14107" max="14107" width="30.7109375" style="2" customWidth="1"/>
    <col min="14108" max="14108" width="33.5703125" style="2" customWidth="1"/>
    <col min="14109" max="14336" width="11.42578125" style="2"/>
    <col min="14337" max="14337" width="24.28515625" style="2" customWidth="1"/>
    <col min="14338" max="14338" width="16.5703125" style="2" customWidth="1"/>
    <col min="14339" max="14339" width="13" style="2" customWidth="1"/>
    <col min="14340" max="14340" width="15.7109375" style="2" customWidth="1"/>
    <col min="14341" max="14341" width="5.85546875" style="2" customWidth="1"/>
    <col min="14342" max="14342" width="16.28515625" style="2" customWidth="1"/>
    <col min="14343" max="14343" width="17.85546875" style="2" customWidth="1"/>
    <col min="14344" max="14344" width="11.85546875" style="2" customWidth="1"/>
    <col min="14345" max="14345" width="13.85546875" style="2" customWidth="1"/>
    <col min="14346" max="14346" width="14.140625" style="2" customWidth="1"/>
    <col min="14347" max="14347" width="13.7109375" style="2" customWidth="1"/>
    <col min="14348" max="14348" width="13.28515625" style="2" customWidth="1"/>
    <col min="14349" max="14349" width="10.42578125" style="2" customWidth="1"/>
    <col min="14350" max="14350" width="16.85546875" style="2" customWidth="1"/>
    <col min="14351" max="14352" width="7.28515625" style="2" customWidth="1"/>
    <col min="14353" max="14353" width="7.42578125" style="2" customWidth="1"/>
    <col min="14354" max="14354" width="7.5703125" style="2" customWidth="1"/>
    <col min="14355" max="14355" width="20.140625" style="2" customWidth="1"/>
    <col min="14356" max="14356" width="1.85546875" style="2" customWidth="1"/>
    <col min="14357" max="14357" width="7.5703125" style="2" customWidth="1"/>
    <col min="14358" max="14358" width="8" style="2" customWidth="1"/>
    <col min="14359" max="14359" width="7.5703125" style="2" customWidth="1"/>
    <col min="14360" max="14360" width="8" style="2" customWidth="1"/>
    <col min="14361" max="14361" width="14.28515625" style="2" customWidth="1"/>
    <col min="14362" max="14362" width="87.7109375" style="2" customWidth="1"/>
    <col min="14363" max="14363" width="30.7109375" style="2" customWidth="1"/>
    <col min="14364" max="14364" width="33.5703125" style="2" customWidth="1"/>
    <col min="14365" max="14592" width="11.42578125" style="2"/>
    <col min="14593" max="14593" width="24.28515625" style="2" customWidth="1"/>
    <col min="14594" max="14594" width="16.5703125" style="2" customWidth="1"/>
    <col min="14595" max="14595" width="13" style="2" customWidth="1"/>
    <col min="14596" max="14596" width="15.7109375" style="2" customWidth="1"/>
    <col min="14597" max="14597" width="5.85546875" style="2" customWidth="1"/>
    <col min="14598" max="14598" width="16.28515625" style="2" customWidth="1"/>
    <col min="14599" max="14599" width="17.85546875" style="2" customWidth="1"/>
    <col min="14600" max="14600" width="11.85546875" style="2" customWidth="1"/>
    <col min="14601" max="14601" width="13.85546875" style="2" customWidth="1"/>
    <col min="14602" max="14602" width="14.140625" style="2" customWidth="1"/>
    <col min="14603" max="14603" width="13.7109375" style="2" customWidth="1"/>
    <col min="14604" max="14604" width="13.28515625" style="2" customWidth="1"/>
    <col min="14605" max="14605" width="10.42578125" style="2" customWidth="1"/>
    <col min="14606" max="14606" width="16.85546875" style="2" customWidth="1"/>
    <col min="14607" max="14608" width="7.28515625" style="2" customWidth="1"/>
    <col min="14609" max="14609" width="7.42578125" style="2" customWidth="1"/>
    <col min="14610" max="14610" width="7.5703125" style="2" customWidth="1"/>
    <col min="14611" max="14611" width="20.140625" style="2" customWidth="1"/>
    <col min="14612" max="14612" width="1.85546875" style="2" customWidth="1"/>
    <col min="14613" max="14613" width="7.5703125" style="2" customWidth="1"/>
    <col min="14614" max="14614" width="8" style="2" customWidth="1"/>
    <col min="14615" max="14615" width="7.5703125" style="2" customWidth="1"/>
    <col min="14616" max="14616" width="8" style="2" customWidth="1"/>
    <col min="14617" max="14617" width="14.28515625" style="2" customWidth="1"/>
    <col min="14618" max="14618" width="87.7109375" style="2" customWidth="1"/>
    <col min="14619" max="14619" width="30.7109375" style="2" customWidth="1"/>
    <col min="14620" max="14620" width="33.5703125" style="2" customWidth="1"/>
    <col min="14621" max="14848" width="11.42578125" style="2"/>
    <col min="14849" max="14849" width="24.28515625" style="2" customWidth="1"/>
    <col min="14850" max="14850" width="16.5703125" style="2" customWidth="1"/>
    <col min="14851" max="14851" width="13" style="2" customWidth="1"/>
    <col min="14852" max="14852" width="15.7109375" style="2" customWidth="1"/>
    <col min="14853" max="14853" width="5.85546875" style="2" customWidth="1"/>
    <col min="14854" max="14854" width="16.28515625" style="2" customWidth="1"/>
    <col min="14855" max="14855" width="17.85546875" style="2" customWidth="1"/>
    <col min="14856" max="14856" width="11.85546875" style="2" customWidth="1"/>
    <col min="14857" max="14857" width="13.85546875" style="2" customWidth="1"/>
    <col min="14858" max="14858" width="14.140625" style="2" customWidth="1"/>
    <col min="14859" max="14859" width="13.7109375" style="2" customWidth="1"/>
    <col min="14860" max="14860" width="13.28515625" style="2" customWidth="1"/>
    <col min="14861" max="14861" width="10.42578125" style="2" customWidth="1"/>
    <col min="14862" max="14862" width="16.85546875" style="2" customWidth="1"/>
    <col min="14863" max="14864" width="7.28515625" style="2" customWidth="1"/>
    <col min="14865" max="14865" width="7.42578125" style="2" customWidth="1"/>
    <col min="14866" max="14866" width="7.5703125" style="2" customWidth="1"/>
    <col min="14867" max="14867" width="20.140625" style="2" customWidth="1"/>
    <col min="14868" max="14868" width="1.85546875" style="2" customWidth="1"/>
    <col min="14869" max="14869" width="7.5703125" style="2" customWidth="1"/>
    <col min="14870" max="14870" width="8" style="2" customWidth="1"/>
    <col min="14871" max="14871" width="7.5703125" style="2" customWidth="1"/>
    <col min="14872" max="14872" width="8" style="2" customWidth="1"/>
    <col min="14873" max="14873" width="14.28515625" style="2" customWidth="1"/>
    <col min="14874" max="14874" width="87.7109375" style="2" customWidth="1"/>
    <col min="14875" max="14875" width="30.7109375" style="2" customWidth="1"/>
    <col min="14876" max="14876" width="33.5703125" style="2" customWidth="1"/>
    <col min="14877" max="15104" width="11.42578125" style="2"/>
    <col min="15105" max="15105" width="24.28515625" style="2" customWidth="1"/>
    <col min="15106" max="15106" width="16.5703125" style="2" customWidth="1"/>
    <col min="15107" max="15107" width="13" style="2" customWidth="1"/>
    <col min="15108" max="15108" width="15.7109375" style="2" customWidth="1"/>
    <col min="15109" max="15109" width="5.85546875" style="2" customWidth="1"/>
    <col min="15110" max="15110" width="16.28515625" style="2" customWidth="1"/>
    <col min="15111" max="15111" width="17.85546875" style="2" customWidth="1"/>
    <col min="15112" max="15112" width="11.85546875" style="2" customWidth="1"/>
    <col min="15113" max="15113" width="13.85546875" style="2" customWidth="1"/>
    <col min="15114" max="15114" width="14.140625" style="2" customWidth="1"/>
    <col min="15115" max="15115" width="13.7109375" style="2" customWidth="1"/>
    <col min="15116" max="15116" width="13.28515625" style="2" customWidth="1"/>
    <col min="15117" max="15117" width="10.42578125" style="2" customWidth="1"/>
    <col min="15118" max="15118" width="16.85546875" style="2" customWidth="1"/>
    <col min="15119" max="15120" width="7.28515625" style="2" customWidth="1"/>
    <col min="15121" max="15121" width="7.42578125" style="2" customWidth="1"/>
    <col min="15122" max="15122" width="7.5703125" style="2" customWidth="1"/>
    <col min="15123" max="15123" width="20.140625" style="2" customWidth="1"/>
    <col min="15124" max="15124" width="1.85546875" style="2" customWidth="1"/>
    <col min="15125" max="15125" width="7.5703125" style="2" customWidth="1"/>
    <col min="15126" max="15126" width="8" style="2" customWidth="1"/>
    <col min="15127" max="15127" width="7.5703125" style="2" customWidth="1"/>
    <col min="15128" max="15128" width="8" style="2" customWidth="1"/>
    <col min="15129" max="15129" width="14.28515625" style="2" customWidth="1"/>
    <col min="15130" max="15130" width="87.7109375" style="2" customWidth="1"/>
    <col min="15131" max="15131" width="30.7109375" style="2" customWidth="1"/>
    <col min="15132" max="15132" width="33.5703125" style="2" customWidth="1"/>
    <col min="15133" max="15360" width="11.42578125" style="2"/>
    <col min="15361" max="15361" width="24.28515625" style="2" customWidth="1"/>
    <col min="15362" max="15362" width="16.5703125" style="2" customWidth="1"/>
    <col min="15363" max="15363" width="13" style="2" customWidth="1"/>
    <col min="15364" max="15364" width="15.7109375" style="2" customWidth="1"/>
    <col min="15365" max="15365" width="5.85546875" style="2" customWidth="1"/>
    <col min="15366" max="15366" width="16.28515625" style="2" customWidth="1"/>
    <col min="15367" max="15367" width="17.85546875" style="2" customWidth="1"/>
    <col min="15368" max="15368" width="11.85546875" style="2" customWidth="1"/>
    <col min="15369" max="15369" width="13.85546875" style="2" customWidth="1"/>
    <col min="15370" max="15370" width="14.140625" style="2" customWidth="1"/>
    <col min="15371" max="15371" width="13.7109375" style="2" customWidth="1"/>
    <col min="15372" max="15372" width="13.28515625" style="2" customWidth="1"/>
    <col min="15373" max="15373" width="10.42578125" style="2" customWidth="1"/>
    <col min="15374" max="15374" width="16.85546875" style="2" customWidth="1"/>
    <col min="15375" max="15376" width="7.28515625" style="2" customWidth="1"/>
    <col min="15377" max="15377" width="7.42578125" style="2" customWidth="1"/>
    <col min="15378" max="15378" width="7.5703125" style="2" customWidth="1"/>
    <col min="15379" max="15379" width="20.140625" style="2" customWidth="1"/>
    <col min="15380" max="15380" width="1.85546875" style="2" customWidth="1"/>
    <col min="15381" max="15381" width="7.5703125" style="2" customWidth="1"/>
    <col min="15382" max="15382" width="8" style="2" customWidth="1"/>
    <col min="15383" max="15383" width="7.5703125" style="2" customWidth="1"/>
    <col min="15384" max="15384" width="8" style="2" customWidth="1"/>
    <col min="15385" max="15385" width="14.28515625" style="2" customWidth="1"/>
    <col min="15386" max="15386" width="87.7109375" style="2" customWidth="1"/>
    <col min="15387" max="15387" width="30.7109375" style="2" customWidth="1"/>
    <col min="15388" max="15388" width="33.5703125" style="2" customWidth="1"/>
    <col min="15389" max="15616" width="11.42578125" style="2"/>
    <col min="15617" max="15617" width="24.28515625" style="2" customWidth="1"/>
    <col min="15618" max="15618" width="16.5703125" style="2" customWidth="1"/>
    <col min="15619" max="15619" width="13" style="2" customWidth="1"/>
    <col min="15620" max="15620" width="15.7109375" style="2" customWidth="1"/>
    <col min="15621" max="15621" width="5.85546875" style="2" customWidth="1"/>
    <col min="15622" max="15622" width="16.28515625" style="2" customWidth="1"/>
    <col min="15623" max="15623" width="17.85546875" style="2" customWidth="1"/>
    <col min="15624" max="15624" width="11.85546875" style="2" customWidth="1"/>
    <col min="15625" max="15625" width="13.85546875" style="2" customWidth="1"/>
    <col min="15626" max="15626" width="14.140625" style="2" customWidth="1"/>
    <col min="15627" max="15627" width="13.7109375" style="2" customWidth="1"/>
    <col min="15628" max="15628" width="13.28515625" style="2" customWidth="1"/>
    <col min="15629" max="15629" width="10.42578125" style="2" customWidth="1"/>
    <col min="15630" max="15630" width="16.85546875" style="2" customWidth="1"/>
    <col min="15631" max="15632" width="7.28515625" style="2" customWidth="1"/>
    <col min="15633" max="15633" width="7.42578125" style="2" customWidth="1"/>
    <col min="15634" max="15634" width="7.5703125" style="2" customWidth="1"/>
    <col min="15635" max="15635" width="20.140625" style="2" customWidth="1"/>
    <col min="15636" max="15636" width="1.85546875" style="2" customWidth="1"/>
    <col min="15637" max="15637" width="7.5703125" style="2" customWidth="1"/>
    <col min="15638" max="15638" width="8" style="2" customWidth="1"/>
    <col min="15639" max="15639" width="7.5703125" style="2" customWidth="1"/>
    <col min="15640" max="15640" width="8" style="2" customWidth="1"/>
    <col min="15641" max="15641" width="14.28515625" style="2" customWidth="1"/>
    <col min="15642" max="15642" width="87.7109375" style="2" customWidth="1"/>
    <col min="15643" max="15643" width="30.7109375" style="2" customWidth="1"/>
    <col min="15644" max="15644" width="33.5703125" style="2" customWidth="1"/>
    <col min="15645" max="15872" width="11.42578125" style="2"/>
    <col min="15873" max="15873" width="24.28515625" style="2" customWidth="1"/>
    <col min="15874" max="15874" width="16.5703125" style="2" customWidth="1"/>
    <col min="15875" max="15875" width="13" style="2" customWidth="1"/>
    <col min="15876" max="15876" width="15.7109375" style="2" customWidth="1"/>
    <col min="15877" max="15877" width="5.85546875" style="2" customWidth="1"/>
    <col min="15878" max="15878" width="16.28515625" style="2" customWidth="1"/>
    <col min="15879" max="15879" width="17.85546875" style="2" customWidth="1"/>
    <col min="15880" max="15880" width="11.85546875" style="2" customWidth="1"/>
    <col min="15881" max="15881" width="13.85546875" style="2" customWidth="1"/>
    <col min="15882" max="15882" width="14.140625" style="2" customWidth="1"/>
    <col min="15883" max="15883" width="13.7109375" style="2" customWidth="1"/>
    <col min="15884" max="15884" width="13.28515625" style="2" customWidth="1"/>
    <col min="15885" max="15885" width="10.42578125" style="2" customWidth="1"/>
    <col min="15886" max="15886" width="16.85546875" style="2" customWidth="1"/>
    <col min="15887" max="15888" width="7.28515625" style="2" customWidth="1"/>
    <col min="15889" max="15889" width="7.42578125" style="2" customWidth="1"/>
    <col min="15890" max="15890" width="7.5703125" style="2" customWidth="1"/>
    <col min="15891" max="15891" width="20.140625" style="2" customWidth="1"/>
    <col min="15892" max="15892" width="1.85546875" style="2" customWidth="1"/>
    <col min="15893" max="15893" width="7.5703125" style="2" customWidth="1"/>
    <col min="15894" max="15894" width="8" style="2" customWidth="1"/>
    <col min="15895" max="15895" width="7.5703125" style="2" customWidth="1"/>
    <col min="15896" max="15896" width="8" style="2" customWidth="1"/>
    <col min="15897" max="15897" width="14.28515625" style="2" customWidth="1"/>
    <col min="15898" max="15898" width="87.7109375" style="2" customWidth="1"/>
    <col min="15899" max="15899" width="30.7109375" style="2" customWidth="1"/>
    <col min="15900" max="15900" width="33.5703125" style="2" customWidth="1"/>
    <col min="15901" max="16128" width="11.42578125" style="2"/>
    <col min="16129" max="16129" width="24.28515625" style="2" customWidth="1"/>
    <col min="16130" max="16130" width="16.5703125" style="2" customWidth="1"/>
    <col min="16131" max="16131" width="13" style="2" customWidth="1"/>
    <col min="16132" max="16132" width="15.7109375" style="2" customWidth="1"/>
    <col min="16133" max="16133" width="5.85546875" style="2" customWidth="1"/>
    <col min="16134" max="16134" width="16.28515625" style="2" customWidth="1"/>
    <col min="16135" max="16135" width="17.85546875" style="2" customWidth="1"/>
    <col min="16136" max="16136" width="11.85546875" style="2" customWidth="1"/>
    <col min="16137" max="16137" width="13.85546875" style="2" customWidth="1"/>
    <col min="16138" max="16138" width="14.140625" style="2" customWidth="1"/>
    <col min="16139" max="16139" width="13.7109375" style="2" customWidth="1"/>
    <col min="16140" max="16140" width="13.28515625" style="2" customWidth="1"/>
    <col min="16141" max="16141" width="10.42578125" style="2" customWidth="1"/>
    <col min="16142" max="16142" width="16.85546875" style="2" customWidth="1"/>
    <col min="16143" max="16144" width="7.28515625" style="2" customWidth="1"/>
    <col min="16145" max="16145" width="7.42578125" style="2" customWidth="1"/>
    <col min="16146" max="16146" width="7.5703125" style="2" customWidth="1"/>
    <col min="16147" max="16147" width="20.140625" style="2" customWidth="1"/>
    <col min="16148" max="16148" width="1.85546875" style="2" customWidth="1"/>
    <col min="16149" max="16149" width="7.5703125" style="2" customWidth="1"/>
    <col min="16150" max="16150" width="8" style="2" customWidth="1"/>
    <col min="16151" max="16151" width="7.5703125" style="2" customWidth="1"/>
    <col min="16152" max="16152" width="8" style="2" customWidth="1"/>
    <col min="16153" max="16153" width="14.28515625" style="2" customWidth="1"/>
    <col min="16154" max="16154" width="87.7109375" style="2" customWidth="1"/>
    <col min="16155" max="16155" width="30.7109375" style="2" customWidth="1"/>
    <col min="16156" max="16156" width="33.5703125" style="2" customWidth="1"/>
    <col min="16157" max="16384" width="11.42578125" style="2"/>
  </cols>
  <sheetData>
    <row r="1" spans="1:28" ht="33" customHeight="1" thickBot="1" x14ac:dyDescent="0.3">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8" ht="27.75" customHeight="1" x14ac:dyDescent="0.25">
      <c r="A2" s="150"/>
      <c r="B2" s="866" t="s">
        <v>0</v>
      </c>
      <c r="C2" s="867"/>
      <c r="D2" s="867"/>
      <c r="E2" s="867"/>
      <c r="F2" s="867"/>
      <c r="G2" s="867"/>
      <c r="H2" s="867"/>
      <c r="I2" s="867"/>
      <c r="J2" s="867"/>
      <c r="K2" s="867"/>
      <c r="L2" s="867"/>
      <c r="M2" s="867"/>
      <c r="N2" s="867"/>
      <c r="O2" s="867"/>
      <c r="P2" s="867"/>
      <c r="Q2" s="867"/>
      <c r="R2" s="867"/>
      <c r="S2" s="867"/>
      <c r="T2" s="867"/>
      <c r="U2" s="867"/>
      <c r="V2" s="867"/>
      <c r="W2" s="867"/>
      <c r="X2" s="867"/>
      <c r="Y2" s="867"/>
      <c r="Z2" s="867"/>
      <c r="AA2" s="868"/>
      <c r="AB2" s="3" t="s">
        <v>1</v>
      </c>
    </row>
    <row r="3" spans="1:28" ht="21" customHeight="1" x14ac:dyDescent="0.25">
      <c r="A3" s="151"/>
      <c r="B3" s="156" t="s">
        <v>2</v>
      </c>
      <c r="C3" s="157"/>
      <c r="D3" s="157"/>
      <c r="E3" s="157"/>
      <c r="F3" s="157"/>
      <c r="G3" s="157"/>
      <c r="H3" s="157"/>
      <c r="I3" s="157"/>
      <c r="J3" s="157"/>
      <c r="K3" s="157"/>
      <c r="L3" s="157"/>
      <c r="M3" s="157"/>
      <c r="N3" s="157"/>
      <c r="O3" s="157"/>
      <c r="P3" s="157"/>
      <c r="Q3" s="157"/>
      <c r="R3" s="157"/>
      <c r="S3" s="157"/>
      <c r="T3" s="157"/>
      <c r="U3" s="157"/>
      <c r="V3" s="157"/>
      <c r="W3" s="157"/>
      <c r="X3" s="157"/>
      <c r="Y3" s="157"/>
      <c r="Z3" s="157"/>
      <c r="AA3" s="158"/>
      <c r="AB3" s="4" t="s">
        <v>3</v>
      </c>
    </row>
    <row r="4" spans="1:28" ht="24.75" customHeight="1" x14ac:dyDescent="0.25">
      <c r="A4" s="151"/>
      <c r="B4" s="159" t="s">
        <v>4</v>
      </c>
      <c r="C4" s="160"/>
      <c r="D4" s="160"/>
      <c r="E4" s="160"/>
      <c r="F4" s="160"/>
      <c r="G4" s="160"/>
      <c r="H4" s="160"/>
      <c r="I4" s="160"/>
      <c r="J4" s="160"/>
      <c r="K4" s="160"/>
      <c r="L4" s="160"/>
      <c r="M4" s="160"/>
      <c r="N4" s="160"/>
      <c r="O4" s="160"/>
      <c r="P4" s="160"/>
      <c r="Q4" s="160"/>
      <c r="R4" s="160"/>
      <c r="S4" s="160"/>
      <c r="T4" s="160"/>
      <c r="U4" s="160"/>
      <c r="V4" s="160"/>
      <c r="W4" s="160"/>
      <c r="X4" s="160"/>
      <c r="Y4" s="160"/>
      <c r="Z4" s="160"/>
      <c r="AA4" s="161"/>
      <c r="AB4" s="5" t="s">
        <v>5</v>
      </c>
    </row>
    <row r="5" spans="1:28" ht="15.75" customHeight="1" thickBot="1" x14ac:dyDescent="0.3">
      <c r="A5" s="152"/>
      <c r="B5" s="162"/>
      <c r="C5" s="163"/>
      <c r="D5" s="163"/>
      <c r="E5" s="163"/>
      <c r="F5" s="163"/>
      <c r="G5" s="163"/>
      <c r="H5" s="163"/>
      <c r="I5" s="163"/>
      <c r="J5" s="163"/>
      <c r="K5" s="163"/>
      <c r="L5" s="163"/>
      <c r="M5" s="163"/>
      <c r="N5" s="163"/>
      <c r="O5" s="163"/>
      <c r="P5" s="163"/>
      <c r="Q5" s="163"/>
      <c r="R5" s="163"/>
      <c r="S5" s="163"/>
      <c r="T5" s="163"/>
      <c r="U5" s="163"/>
      <c r="V5" s="163"/>
      <c r="W5" s="163"/>
      <c r="X5" s="163"/>
      <c r="Y5" s="163"/>
      <c r="Z5" s="163"/>
      <c r="AA5" s="164"/>
      <c r="AB5" s="6" t="s">
        <v>6</v>
      </c>
    </row>
    <row r="6" spans="1:28" ht="6.75" customHeight="1" thickBot="1" x14ac:dyDescent="0.3">
      <c r="A6" s="165"/>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7"/>
    </row>
    <row r="7" spans="1:28" ht="33" customHeight="1" x14ac:dyDescent="0.25">
      <c r="A7" s="7" t="s">
        <v>7</v>
      </c>
      <c r="B7" s="869" t="s">
        <v>1000</v>
      </c>
      <c r="C7" s="869"/>
      <c r="D7" s="869"/>
      <c r="E7" s="869"/>
      <c r="F7" s="869"/>
      <c r="G7" s="869"/>
      <c r="H7" s="869"/>
      <c r="I7" s="869"/>
      <c r="J7" s="869"/>
      <c r="K7" s="869"/>
      <c r="L7" s="869"/>
      <c r="M7" s="869"/>
      <c r="N7" s="869"/>
      <c r="O7" s="869"/>
      <c r="P7" s="869"/>
      <c r="Q7" s="869"/>
      <c r="R7" s="869"/>
      <c r="S7" s="869"/>
      <c r="T7" s="869"/>
      <c r="U7" s="869"/>
      <c r="V7" s="869"/>
      <c r="W7" s="869"/>
      <c r="X7" s="869"/>
      <c r="Y7" s="869"/>
      <c r="Z7" s="869"/>
      <c r="AA7" s="869"/>
      <c r="AB7" s="870"/>
    </row>
    <row r="8" spans="1:28" ht="39.75" customHeight="1" x14ac:dyDescent="0.25">
      <c r="A8" s="8" t="s">
        <v>9</v>
      </c>
      <c r="B8" s="871" t="s">
        <v>1001</v>
      </c>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2"/>
    </row>
    <row r="9" spans="1:28" ht="37.5" customHeight="1" x14ac:dyDescent="0.25">
      <c r="A9" s="8" t="s">
        <v>11</v>
      </c>
      <c r="B9" s="171" t="s">
        <v>1002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5"/>
    </row>
    <row r="10" spans="1:28" ht="21.75" customHeight="1" x14ac:dyDescent="0.25">
      <c r="A10" s="142" t="s">
        <v>13</v>
      </c>
      <c r="B10" s="143"/>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ht="15" customHeight="1" x14ac:dyDescent="0.25">
      <c r="A11" s="142" t="s">
        <v>14</v>
      </c>
      <c r="B11" s="9" t="s">
        <v>15</v>
      </c>
      <c r="C11" s="873" t="s">
        <v>17</v>
      </c>
      <c r="D11" s="874">
        <v>43850</v>
      </c>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6"/>
    </row>
    <row r="12" spans="1:28" ht="15.95" customHeight="1" x14ac:dyDescent="0.25">
      <c r="A12" s="142"/>
      <c r="B12" s="9" t="s">
        <v>16</v>
      </c>
      <c r="C12" s="877"/>
      <c r="D12" s="146"/>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ht="15.95" customHeight="1" x14ac:dyDescent="0.25">
      <c r="A13" s="142"/>
      <c r="B13" s="9" t="s">
        <v>18</v>
      </c>
      <c r="C13" s="10" t="s">
        <v>17</v>
      </c>
      <c r="D13" s="146" t="s">
        <v>1003</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39" customHeight="1" thickBot="1" x14ac:dyDescent="0.3">
      <c r="A14" s="11" t="s">
        <v>19</v>
      </c>
      <c r="B14" s="128" t="s">
        <v>1004</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6.7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878"/>
      <c r="AA15" s="13"/>
      <c r="AB15" s="13"/>
    </row>
    <row r="16" spans="1:28" ht="36" customHeight="1" x14ac:dyDescent="0.25">
      <c r="A16" s="131" t="s">
        <v>20</v>
      </c>
      <c r="B16" s="115" t="s">
        <v>21</v>
      </c>
      <c r="C16" s="115" t="s">
        <v>22</v>
      </c>
      <c r="D16" s="115" t="s">
        <v>23</v>
      </c>
      <c r="E16" s="115" t="s">
        <v>24</v>
      </c>
      <c r="F16" s="115" t="s">
        <v>25</v>
      </c>
      <c r="G16" s="115" t="s">
        <v>26</v>
      </c>
      <c r="H16" s="115" t="s">
        <v>27</v>
      </c>
      <c r="I16" s="115" t="s">
        <v>28</v>
      </c>
      <c r="J16" s="115" t="s">
        <v>29</v>
      </c>
      <c r="K16" s="115" t="s">
        <v>30</v>
      </c>
      <c r="L16" s="115" t="s">
        <v>31</v>
      </c>
      <c r="M16" s="115" t="s">
        <v>32</v>
      </c>
      <c r="N16" s="115" t="s">
        <v>33</v>
      </c>
      <c r="O16" s="126" t="s">
        <v>34</v>
      </c>
      <c r="P16" s="126"/>
      <c r="Q16" s="126"/>
      <c r="R16" s="126"/>
      <c r="S16" s="509"/>
      <c r="T16" s="112"/>
      <c r="U16" s="114" t="s">
        <v>35</v>
      </c>
      <c r="V16" s="115"/>
      <c r="W16" s="115"/>
      <c r="X16" s="115"/>
      <c r="Y16" s="116"/>
      <c r="Z16" s="115" t="s">
        <v>36</v>
      </c>
      <c r="AA16" s="115" t="s">
        <v>37</v>
      </c>
      <c r="AB16" s="118" t="s">
        <v>38</v>
      </c>
    </row>
    <row r="17" spans="1:28" ht="47.25" customHeight="1" thickBot="1" x14ac:dyDescent="0.3">
      <c r="A17" s="132"/>
      <c r="B17" s="117"/>
      <c r="C17" s="117"/>
      <c r="D17" s="117"/>
      <c r="E17" s="117"/>
      <c r="F17" s="117"/>
      <c r="G17" s="117"/>
      <c r="H17" s="117"/>
      <c r="I17" s="117"/>
      <c r="J17" s="117"/>
      <c r="K17" s="117"/>
      <c r="L17" s="117"/>
      <c r="M17" s="117"/>
      <c r="N17" s="117"/>
      <c r="O17" s="15" t="s">
        <v>39</v>
      </c>
      <c r="P17" s="15" t="s">
        <v>40</v>
      </c>
      <c r="Q17" s="15" t="s">
        <v>41</v>
      </c>
      <c r="R17" s="15" t="s">
        <v>42</v>
      </c>
      <c r="S17" s="18" t="s">
        <v>43</v>
      </c>
      <c r="T17" s="113"/>
      <c r="U17" s="17" t="s">
        <v>39</v>
      </c>
      <c r="V17" s="15" t="s">
        <v>40</v>
      </c>
      <c r="W17" s="15" t="s">
        <v>41</v>
      </c>
      <c r="X17" s="15" t="s">
        <v>42</v>
      </c>
      <c r="Y17" s="16" t="s">
        <v>44</v>
      </c>
      <c r="Z17" s="117"/>
      <c r="AA17" s="117"/>
      <c r="AB17" s="119"/>
    </row>
    <row r="18" spans="1:28" ht="111" customHeight="1" x14ac:dyDescent="0.25">
      <c r="A18" s="292" t="s">
        <v>45</v>
      </c>
      <c r="B18" s="473" t="s">
        <v>1005</v>
      </c>
      <c r="C18" s="473" t="s">
        <v>1006</v>
      </c>
      <c r="D18" s="123" t="s">
        <v>1007</v>
      </c>
      <c r="E18" s="757">
        <v>1</v>
      </c>
      <c r="F18" s="879" t="s">
        <v>1008</v>
      </c>
      <c r="G18" s="757" t="s">
        <v>1001</v>
      </c>
      <c r="H18" s="757" t="s">
        <v>1009</v>
      </c>
      <c r="I18" s="879" t="s">
        <v>1010</v>
      </c>
      <c r="J18" s="831" t="s">
        <v>1011</v>
      </c>
      <c r="K18" s="757" t="s">
        <v>187</v>
      </c>
      <c r="L18" s="830">
        <f>'[1]Formulación POA'!L18</f>
        <v>1</v>
      </c>
      <c r="M18" s="757" t="s">
        <v>1012</v>
      </c>
      <c r="N18" s="757" t="s">
        <v>152</v>
      </c>
      <c r="O18" s="830">
        <v>0.25</v>
      </c>
      <c r="P18" s="830">
        <v>0.25</v>
      </c>
      <c r="Q18" s="830">
        <v>0.25</v>
      </c>
      <c r="R18" s="830">
        <v>0.25</v>
      </c>
      <c r="S18" s="832">
        <v>1</v>
      </c>
      <c r="T18" s="113"/>
      <c r="U18" s="833">
        <v>0.25</v>
      </c>
      <c r="V18" s="830">
        <v>0.25</v>
      </c>
      <c r="W18" s="880">
        <v>0.25</v>
      </c>
      <c r="X18" s="880">
        <v>0.25</v>
      </c>
      <c r="Y18" s="834">
        <f t="shared" ref="Y18:Y26" si="0">SUM(U18:X18)</f>
        <v>1</v>
      </c>
      <c r="Z18" s="881" t="s">
        <v>1013</v>
      </c>
      <c r="AA18" s="882"/>
      <c r="AB18" s="837"/>
    </row>
    <row r="19" spans="1:28" ht="148.5" customHeight="1" x14ac:dyDescent="0.25">
      <c r="A19" s="124"/>
      <c r="B19" s="94"/>
      <c r="C19" s="94"/>
      <c r="D19" s="100"/>
      <c r="E19" s="35">
        <v>2</v>
      </c>
      <c r="F19" s="72" t="s">
        <v>1014</v>
      </c>
      <c r="G19" s="35" t="s">
        <v>1001</v>
      </c>
      <c r="H19" s="35" t="s">
        <v>1009</v>
      </c>
      <c r="I19" s="72" t="s">
        <v>1015</v>
      </c>
      <c r="J19" s="35" t="s">
        <v>1016</v>
      </c>
      <c r="K19" s="35" t="s">
        <v>187</v>
      </c>
      <c r="L19" s="24">
        <f>'[1]Formulación POA'!L19</f>
        <v>1</v>
      </c>
      <c r="M19" s="35" t="s">
        <v>1017</v>
      </c>
      <c r="N19" s="35" t="s">
        <v>1018</v>
      </c>
      <c r="O19" s="24">
        <f>'[1]Formulación POA'!O19</f>
        <v>0.25</v>
      </c>
      <c r="P19" s="24">
        <f>'[1]Formulación POA'!P19</f>
        <v>0.25</v>
      </c>
      <c r="Q19" s="24">
        <f>'[1]Formulación POA'!Q19</f>
        <v>0.25</v>
      </c>
      <c r="R19" s="24">
        <f>'[1]Formulación POA'!R19</f>
        <v>0.25</v>
      </c>
      <c r="S19" s="883">
        <f>'[1]Formulación POA'!S19</f>
        <v>1</v>
      </c>
      <c r="T19" s="113"/>
      <c r="U19" s="454">
        <v>0.25</v>
      </c>
      <c r="V19" s="24">
        <v>0.25</v>
      </c>
      <c r="W19" s="884">
        <v>0.25</v>
      </c>
      <c r="X19" s="884">
        <v>0.25</v>
      </c>
      <c r="Y19" s="176">
        <f t="shared" si="0"/>
        <v>1</v>
      </c>
      <c r="Z19" s="885" t="s">
        <v>1019</v>
      </c>
      <c r="AA19" s="41"/>
      <c r="AB19" s="42"/>
    </row>
    <row r="20" spans="1:28" ht="144" customHeight="1" x14ac:dyDescent="0.25">
      <c r="A20" s="124"/>
      <c r="B20" s="94"/>
      <c r="C20" s="94"/>
      <c r="D20" s="100"/>
      <c r="E20" s="35">
        <v>3</v>
      </c>
      <c r="F20" s="72" t="s">
        <v>1020</v>
      </c>
      <c r="G20" s="72" t="s">
        <v>1001</v>
      </c>
      <c r="H20" s="72" t="s">
        <v>1009</v>
      </c>
      <c r="I20" s="72" t="s">
        <v>1021</v>
      </c>
      <c r="J20" s="72" t="s">
        <v>1022</v>
      </c>
      <c r="K20" s="72" t="s">
        <v>187</v>
      </c>
      <c r="L20" s="54">
        <v>1</v>
      </c>
      <c r="M20" s="72" t="s">
        <v>1023</v>
      </c>
      <c r="N20" s="72" t="s">
        <v>1024</v>
      </c>
      <c r="O20" s="54">
        <v>0.25</v>
      </c>
      <c r="P20" s="54">
        <v>0.25</v>
      </c>
      <c r="Q20" s="54">
        <v>0.25</v>
      </c>
      <c r="R20" s="54">
        <v>0.25</v>
      </c>
      <c r="S20" s="886">
        <v>1</v>
      </c>
      <c r="T20" s="113"/>
      <c r="U20" s="454">
        <v>0.25</v>
      </c>
      <c r="V20" s="24">
        <v>0.25</v>
      </c>
      <c r="W20" s="884">
        <v>0.25</v>
      </c>
      <c r="X20" s="884">
        <v>0.25</v>
      </c>
      <c r="Y20" s="176">
        <f t="shared" si="0"/>
        <v>1</v>
      </c>
      <c r="Z20" s="887" t="s">
        <v>1025</v>
      </c>
      <c r="AA20" s="41"/>
      <c r="AB20" s="888"/>
    </row>
    <row r="21" spans="1:28" ht="148.5" customHeight="1" x14ac:dyDescent="0.25">
      <c r="A21" s="124"/>
      <c r="B21" s="94"/>
      <c r="C21" s="94"/>
      <c r="D21" s="100"/>
      <c r="E21" s="35">
        <v>4</v>
      </c>
      <c r="F21" s="35" t="s">
        <v>1026</v>
      </c>
      <c r="G21" s="35" t="s">
        <v>1001</v>
      </c>
      <c r="H21" s="35" t="s">
        <v>1009</v>
      </c>
      <c r="I21" s="72" t="s">
        <v>1027</v>
      </c>
      <c r="J21" s="35" t="s">
        <v>1028</v>
      </c>
      <c r="K21" s="35" t="s">
        <v>187</v>
      </c>
      <c r="L21" s="24">
        <f>'[1]Formulación POA'!L20</f>
        <v>1</v>
      </c>
      <c r="M21" s="35" t="s">
        <v>1029</v>
      </c>
      <c r="N21" s="35" t="s">
        <v>1030</v>
      </c>
      <c r="O21" s="26">
        <f>'[1]Formulación POA'!O20</f>
        <v>0.25</v>
      </c>
      <c r="P21" s="26">
        <f>'[1]Formulación POA'!P20</f>
        <v>0.25</v>
      </c>
      <c r="Q21" s="26">
        <f>'[1]Formulación POA'!Q20</f>
        <v>0.25</v>
      </c>
      <c r="R21" s="26">
        <f>'[1]Formulación POA'!R20</f>
        <v>0.25</v>
      </c>
      <c r="S21" s="435">
        <f>'[1]Formulación POA'!S20</f>
        <v>1</v>
      </c>
      <c r="T21" s="113"/>
      <c r="U21" s="454">
        <v>0.25</v>
      </c>
      <c r="V21" s="26">
        <v>0.25</v>
      </c>
      <c r="W21" s="884">
        <v>0.25</v>
      </c>
      <c r="X21" s="884">
        <v>0.25</v>
      </c>
      <c r="Y21" s="176">
        <f t="shared" si="0"/>
        <v>1</v>
      </c>
      <c r="Z21" s="887" t="s">
        <v>1031</v>
      </c>
      <c r="AA21" s="41"/>
      <c r="AB21" s="42"/>
    </row>
    <row r="22" spans="1:28" ht="151.5" customHeight="1" x14ac:dyDescent="0.25">
      <c r="A22" s="124"/>
      <c r="B22" s="94"/>
      <c r="C22" s="94"/>
      <c r="D22" s="101"/>
      <c r="E22" s="35">
        <v>5</v>
      </c>
      <c r="F22" s="35" t="s">
        <v>1032</v>
      </c>
      <c r="G22" s="35" t="s">
        <v>1001</v>
      </c>
      <c r="H22" s="35" t="s">
        <v>104</v>
      </c>
      <c r="I22" s="72" t="s">
        <v>1033</v>
      </c>
      <c r="J22" s="35" t="s">
        <v>1034</v>
      </c>
      <c r="K22" s="35" t="s">
        <v>187</v>
      </c>
      <c r="L22" s="24">
        <f>$L$21</f>
        <v>1</v>
      </c>
      <c r="M22" s="35" t="s">
        <v>1035</v>
      </c>
      <c r="N22" s="35" t="s">
        <v>1036</v>
      </c>
      <c r="O22" s="24">
        <f>'[1]Formulación POA'!O21</f>
        <v>0.25</v>
      </c>
      <c r="P22" s="24">
        <f>'[1]Formulación POA'!P21</f>
        <v>0.25</v>
      </c>
      <c r="Q22" s="24">
        <f>'[1]Formulación POA'!Q21</f>
        <v>0.25</v>
      </c>
      <c r="R22" s="24">
        <f>'[1]Formulación POA'!R21</f>
        <v>0.25</v>
      </c>
      <c r="S22" s="883">
        <f>'[1]Formulación POA'!S21</f>
        <v>1</v>
      </c>
      <c r="T22" s="113"/>
      <c r="U22" s="454">
        <v>0.25</v>
      </c>
      <c r="V22" s="24">
        <v>0.25</v>
      </c>
      <c r="W22" s="884">
        <v>0.25</v>
      </c>
      <c r="X22" s="884">
        <v>0.25</v>
      </c>
      <c r="Y22" s="176">
        <f t="shared" si="0"/>
        <v>1</v>
      </c>
      <c r="Z22" s="889" t="s">
        <v>1037</v>
      </c>
      <c r="AA22" s="890"/>
      <c r="AB22" s="42"/>
    </row>
    <row r="23" spans="1:28" ht="133.5" customHeight="1" x14ac:dyDescent="0.25">
      <c r="A23" s="124"/>
      <c r="B23" s="94"/>
      <c r="C23" s="80" t="s">
        <v>1038</v>
      </c>
      <c r="D23" s="35" t="s">
        <v>1039</v>
      </c>
      <c r="E23" s="35">
        <v>1</v>
      </c>
      <c r="F23" s="35" t="s">
        <v>1040</v>
      </c>
      <c r="G23" s="35" t="s">
        <v>1001</v>
      </c>
      <c r="H23" s="35" t="s">
        <v>104</v>
      </c>
      <c r="I23" s="72" t="s">
        <v>1041</v>
      </c>
      <c r="J23" s="35" t="s">
        <v>1042</v>
      </c>
      <c r="K23" s="35" t="s">
        <v>187</v>
      </c>
      <c r="L23" s="24">
        <f>$L$21</f>
        <v>1</v>
      </c>
      <c r="M23" s="35" t="s">
        <v>1043</v>
      </c>
      <c r="N23" s="35" t="s">
        <v>1044</v>
      </c>
      <c r="O23" s="54">
        <v>0.15</v>
      </c>
      <c r="P23" s="54">
        <v>0.25</v>
      </c>
      <c r="Q23" s="54">
        <v>0.25</v>
      </c>
      <c r="R23" s="24">
        <v>0.35</v>
      </c>
      <c r="S23" s="883">
        <f>'[1]Formulación POA'!S22</f>
        <v>1</v>
      </c>
      <c r="T23" s="113"/>
      <c r="U23" s="415">
        <v>0.15</v>
      </c>
      <c r="V23" s="24">
        <v>0.25</v>
      </c>
      <c r="W23" s="884">
        <v>0.25</v>
      </c>
      <c r="X23" s="884">
        <v>0.35</v>
      </c>
      <c r="Y23" s="176">
        <f t="shared" si="0"/>
        <v>1</v>
      </c>
      <c r="Z23" s="891" t="s">
        <v>1045</v>
      </c>
      <c r="AA23" s="890"/>
      <c r="AB23" s="42"/>
    </row>
    <row r="24" spans="1:28" ht="143.25" customHeight="1" x14ac:dyDescent="0.25">
      <c r="A24" s="124"/>
      <c r="B24" s="94"/>
      <c r="C24" s="80"/>
      <c r="D24" s="35" t="s">
        <v>1046</v>
      </c>
      <c r="E24" s="35">
        <v>2</v>
      </c>
      <c r="F24" s="35" t="s">
        <v>1047</v>
      </c>
      <c r="G24" s="35" t="s">
        <v>1001</v>
      </c>
      <c r="H24" s="35" t="s">
        <v>184</v>
      </c>
      <c r="I24" s="72" t="s">
        <v>1048</v>
      </c>
      <c r="J24" s="35" t="s">
        <v>1049</v>
      </c>
      <c r="K24" s="35" t="s">
        <v>187</v>
      </c>
      <c r="L24" s="24">
        <v>1</v>
      </c>
      <c r="M24" s="72" t="s">
        <v>1050</v>
      </c>
      <c r="N24" s="72" t="s">
        <v>1051</v>
      </c>
      <c r="O24" s="24">
        <f>'[1]Formulación POA'!O23</f>
        <v>0.25</v>
      </c>
      <c r="P24" s="24">
        <f>'[1]Formulación POA'!P23</f>
        <v>0.25</v>
      </c>
      <c r="Q24" s="24">
        <f>'[1]Formulación POA'!Q23</f>
        <v>0.25</v>
      </c>
      <c r="R24" s="24">
        <f>'[1]Formulación POA'!R23</f>
        <v>0.25</v>
      </c>
      <c r="S24" s="883">
        <f>'[1]Formulación POA'!S23</f>
        <v>1</v>
      </c>
      <c r="T24" s="113"/>
      <c r="U24" s="454">
        <v>0.25</v>
      </c>
      <c r="V24" s="24">
        <v>0.25</v>
      </c>
      <c r="W24" s="884">
        <v>0.25</v>
      </c>
      <c r="X24" s="884">
        <v>0.25</v>
      </c>
      <c r="Y24" s="176">
        <f t="shared" si="0"/>
        <v>1</v>
      </c>
      <c r="Z24" s="887" t="s">
        <v>1052</v>
      </c>
      <c r="AA24" s="890"/>
      <c r="AB24" s="42"/>
    </row>
    <row r="25" spans="1:28" ht="160.5" customHeight="1" x14ac:dyDescent="0.25">
      <c r="A25" s="124"/>
      <c r="B25" s="94"/>
      <c r="C25" s="80"/>
      <c r="D25" s="99" t="s">
        <v>1053</v>
      </c>
      <c r="E25" s="35">
        <v>3</v>
      </c>
      <c r="F25" s="72" t="s">
        <v>1054</v>
      </c>
      <c r="G25" s="35" t="s">
        <v>1001</v>
      </c>
      <c r="H25" s="35" t="s">
        <v>184</v>
      </c>
      <c r="I25" s="72" t="s">
        <v>1055</v>
      </c>
      <c r="J25" s="35" t="s">
        <v>1056</v>
      </c>
      <c r="K25" s="35" t="s">
        <v>187</v>
      </c>
      <c r="L25" s="24">
        <v>1</v>
      </c>
      <c r="M25" s="72" t="s">
        <v>1057</v>
      </c>
      <c r="N25" s="72" t="s">
        <v>1058</v>
      </c>
      <c r="O25" s="24">
        <v>0.25</v>
      </c>
      <c r="P25" s="24">
        <v>0.25</v>
      </c>
      <c r="Q25" s="24">
        <v>0.25</v>
      </c>
      <c r="R25" s="24">
        <v>0.25</v>
      </c>
      <c r="S25" s="883">
        <v>1</v>
      </c>
      <c r="T25" s="113"/>
      <c r="U25" s="454">
        <v>0.25</v>
      </c>
      <c r="V25" s="24">
        <v>0.25</v>
      </c>
      <c r="W25" s="884">
        <v>0.25</v>
      </c>
      <c r="X25" s="24">
        <v>0.25</v>
      </c>
      <c r="Y25" s="176">
        <f t="shared" si="0"/>
        <v>1</v>
      </c>
      <c r="Z25" s="887" t="s">
        <v>1059</v>
      </c>
      <c r="AA25" s="892"/>
      <c r="AB25" s="893"/>
    </row>
    <row r="26" spans="1:28" ht="256.5" customHeight="1" thickBot="1" x14ac:dyDescent="0.3">
      <c r="A26" s="125"/>
      <c r="B26" s="95"/>
      <c r="C26" s="87"/>
      <c r="D26" s="180"/>
      <c r="E26" s="56">
        <v>4</v>
      </c>
      <c r="F26" s="77" t="s">
        <v>1060</v>
      </c>
      <c r="G26" s="56" t="s">
        <v>1001</v>
      </c>
      <c r="H26" s="56" t="s">
        <v>184</v>
      </c>
      <c r="I26" s="77" t="s">
        <v>1061</v>
      </c>
      <c r="J26" s="894" t="s">
        <v>1062</v>
      </c>
      <c r="K26" s="56" t="s">
        <v>187</v>
      </c>
      <c r="L26" s="183">
        <v>1</v>
      </c>
      <c r="M26" s="77" t="s">
        <v>1063</v>
      </c>
      <c r="N26" s="56" t="s">
        <v>1064</v>
      </c>
      <c r="O26" s="183">
        <f>'[1]Formulación POA'!O24</f>
        <v>0.25</v>
      </c>
      <c r="P26" s="183">
        <f>'[1]Formulación POA'!P24</f>
        <v>0.25</v>
      </c>
      <c r="Q26" s="183">
        <f>'[1]Formulación POA'!Q24</f>
        <v>0.25</v>
      </c>
      <c r="R26" s="183">
        <f>'[1]Formulación POA'!R24</f>
        <v>0.25</v>
      </c>
      <c r="S26" s="895">
        <f>'[1]Formulación POA'!S24</f>
        <v>1</v>
      </c>
      <c r="T26" s="113"/>
      <c r="U26" s="463">
        <v>0.25</v>
      </c>
      <c r="V26" s="183">
        <v>0.25</v>
      </c>
      <c r="W26" s="896">
        <v>0.25</v>
      </c>
      <c r="X26" s="896">
        <v>0.25</v>
      </c>
      <c r="Y26" s="234">
        <f t="shared" si="0"/>
        <v>1</v>
      </c>
      <c r="Z26" s="897" t="s">
        <v>1065</v>
      </c>
      <c r="AA26" s="898"/>
      <c r="AB26" s="66"/>
    </row>
    <row r="27" spans="1:28" s="67" customFormat="1" ht="25.5" customHeight="1" thickBot="1" x14ac:dyDescent="0.3">
      <c r="A27" s="102" t="s">
        <v>162</v>
      </c>
      <c r="B27" s="103"/>
      <c r="C27" s="103"/>
      <c r="D27" s="103"/>
      <c r="E27" s="103"/>
      <c r="F27" s="103"/>
      <c r="G27" s="103"/>
      <c r="H27" s="103"/>
      <c r="I27" s="103"/>
      <c r="J27" s="103"/>
      <c r="K27" s="103"/>
      <c r="L27" s="103"/>
      <c r="M27" s="103"/>
      <c r="N27" s="103"/>
      <c r="O27" s="103"/>
      <c r="P27" s="103"/>
      <c r="Q27" s="103"/>
      <c r="R27" s="104"/>
      <c r="S27" s="102" t="s">
        <v>163</v>
      </c>
      <c r="T27" s="103"/>
      <c r="U27" s="103"/>
      <c r="V27" s="103"/>
      <c r="W27" s="103"/>
      <c r="X27" s="103"/>
      <c r="Y27" s="103"/>
      <c r="Z27" s="103"/>
      <c r="AA27" s="103"/>
      <c r="AB27" s="104"/>
    </row>
    <row r="28" spans="1:28" ht="27.75" customHeight="1" x14ac:dyDescent="0.25">
      <c r="A28" s="186" t="s">
        <v>164</v>
      </c>
      <c r="B28" s="187" t="s">
        <v>1066</v>
      </c>
      <c r="C28" s="187"/>
      <c r="D28" s="187"/>
      <c r="E28" s="188"/>
      <c r="F28" s="189" t="s">
        <v>165</v>
      </c>
      <c r="G28" s="190" t="s">
        <v>1067</v>
      </c>
      <c r="H28" s="190"/>
      <c r="I28" s="190"/>
      <c r="J28" s="190"/>
      <c r="K28" s="190"/>
      <c r="L28" s="189"/>
      <c r="M28" s="190"/>
      <c r="N28" s="190"/>
      <c r="O28" s="190"/>
      <c r="P28" s="190"/>
      <c r="Q28" s="190"/>
      <c r="R28" s="191"/>
      <c r="S28" s="192"/>
      <c r="T28" s="191"/>
      <c r="U28" s="193"/>
      <c r="V28" s="193"/>
      <c r="W28" s="193"/>
      <c r="X28" s="193"/>
      <c r="Y28" s="194"/>
      <c r="Z28" s="899" t="s">
        <v>165</v>
      </c>
      <c r="AA28" s="188"/>
      <c r="AB28" s="195"/>
    </row>
    <row r="29" spans="1:28" ht="26.25" customHeight="1" x14ac:dyDescent="0.25">
      <c r="A29" s="71" t="s">
        <v>166</v>
      </c>
      <c r="B29" s="82" t="s">
        <v>1068</v>
      </c>
      <c r="C29" s="82"/>
      <c r="D29" s="82"/>
      <c r="E29" s="82"/>
      <c r="F29" s="74" t="s">
        <v>168</v>
      </c>
      <c r="G29" s="82" t="s">
        <v>1069</v>
      </c>
      <c r="H29" s="82"/>
      <c r="I29" s="82"/>
      <c r="J29" s="82"/>
      <c r="K29" s="82"/>
      <c r="L29" s="74"/>
      <c r="M29" s="82"/>
      <c r="N29" s="82"/>
      <c r="O29" s="82"/>
      <c r="P29" s="82"/>
      <c r="Q29" s="82"/>
      <c r="R29" s="83"/>
      <c r="S29" s="75"/>
      <c r="T29" s="83"/>
      <c r="U29" s="84"/>
      <c r="V29" s="84"/>
      <c r="W29" s="84"/>
      <c r="X29" s="84"/>
      <c r="Y29" s="85"/>
      <c r="Z29" s="900" t="s">
        <v>170</v>
      </c>
      <c r="AA29" s="81"/>
      <c r="AB29" s="86"/>
    </row>
    <row r="30" spans="1:28" ht="29.25" customHeight="1" thickBot="1" x14ac:dyDescent="0.3">
      <c r="A30" s="76" t="s">
        <v>173</v>
      </c>
      <c r="B30" s="865">
        <v>44202</v>
      </c>
      <c r="C30" s="865"/>
      <c r="D30" s="865"/>
      <c r="E30" s="865"/>
      <c r="F30" s="78" t="s">
        <v>173</v>
      </c>
      <c r="G30" s="865">
        <v>44202</v>
      </c>
      <c r="H30" s="865"/>
      <c r="I30" s="865"/>
      <c r="J30" s="865"/>
      <c r="K30" s="865"/>
      <c r="L30" s="78"/>
      <c r="M30" s="89"/>
      <c r="N30" s="89"/>
      <c r="O30" s="89"/>
      <c r="P30" s="89"/>
      <c r="Q30" s="89"/>
      <c r="R30" s="90"/>
      <c r="S30" s="79"/>
      <c r="T30" s="901"/>
      <c r="U30" s="91"/>
      <c r="V30" s="91"/>
      <c r="W30" s="91"/>
      <c r="X30" s="91"/>
      <c r="Y30" s="92"/>
      <c r="Z30" s="902" t="s">
        <v>173</v>
      </c>
      <c r="AA30" s="88"/>
      <c r="AB30" s="93"/>
    </row>
    <row r="31" spans="1:28" x14ac:dyDescent="0.25">
      <c r="E31" s="903"/>
    </row>
    <row r="32" spans="1:28" x14ac:dyDescent="0.25">
      <c r="O32" s="726"/>
      <c r="P32" s="726"/>
      <c r="Q32" s="726"/>
      <c r="R32" s="726"/>
      <c r="S32" s="726"/>
      <c r="U32" s="726"/>
      <c r="V32" s="726"/>
      <c r="W32" s="726"/>
      <c r="X32" s="726"/>
    </row>
    <row r="33" spans="15:24" x14ac:dyDescent="0.25">
      <c r="O33" s="905"/>
      <c r="P33" s="905"/>
      <c r="Q33" s="905"/>
      <c r="R33" s="905"/>
      <c r="U33" s="905"/>
      <c r="V33" s="905"/>
      <c r="W33" s="905"/>
      <c r="X33" s="905"/>
    </row>
  </sheetData>
  <mergeCells count="59">
    <mergeCell ref="B29:E29"/>
    <mergeCell ref="G29:K29"/>
    <mergeCell ref="M29:R29"/>
    <mergeCell ref="T29:Y29"/>
    <mergeCell ref="AA29:AB29"/>
    <mergeCell ref="B30:E30"/>
    <mergeCell ref="G30:K30"/>
    <mergeCell ref="M30:R30"/>
    <mergeCell ref="T30:Y30"/>
    <mergeCell ref="AA30:AB30"/>
    <mergeCell ref="D25:D26"/>
    <mergeCell ref="A27:R27"/>
    <mergeCell ref="S27:AB27"/>
    <mergeCell ref="B28:E28"/>
    <mergeCell ref="G28:K28"/>
    <mergeCell ref="M28:R28"/>
    <mergeCell ref="T28:Y28"/>
    <mergeCell ref="AA28:AB28"/>
    <mergeCell ref="T16:T26"/>
    <mergeCell ref="U16:Y16"/>
    <mergeCell ref="Z16:Z17"/>
    <mergeCell ref="AA16:AA17"/>
    <mergeCell ref="AB16:AB17"/>
    <mergeCell ref="A18:A26"/>
    <mergeCell ref="B18:B26"/>
    <mergeCell ref="C18:C22"/>
    <mergeCell ref="D18:D22"/>
    <mergeCell ref="C23:C26"/>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70C42-140C-480B-9F02-AA71A7AA97CD}">
  <sheetPr codeName="Hoja14"/>
  <dimension ref="A1:AB31"/>
  <sheetViews>
    <sheetView workbookViewId="0">
      <selection activeCell="G18" sqref="G18"/>
    </sheetView>
  </sheetViews>
  <sheetFormatPr baseColWidth="10" defaultRowHeight="15" x14ac:dyDescent="0.25"/>
  <cols>
    <col min="1" max="1" width="26.42578125" style="2" customWidth="1"/>
    <col min="2" max="2" width="16" style="2" customWidth="1"/>
    <col min="3" max="3" width="10" style="2" customWidth="1"/>
    <col min="4" max="4" width="15.7109375" style="2" customWidth="1"/>
    <col min="5" max="5" width="5.5703125" style="2" customWidth="1"/>
    <col min="6" max="6" width="16.5703125" style="2" customWidth="1"/>
    <col min="7" max="7" width="18.42578125" style="2" customWidth="1"/>
    <col min="8" max="8" width="11" style="2" customWidth="1"/>
    <col min="9" max="9" width="14.28515625" style="2" customWidth="1"/>
    <col min="10" max="10" width="14.28515625" style="943" customWidth="1"/>
    <col min="11" max="11" width="14.5703125" style="2" customWidth="1"/>
    <col min="12" max="12" width="13.5703125" style="2" customWidth="1"/>
    <col min="13" max="13" width="10.140625" style="2" customWidth="1"/>
    <col min="14" max="14" width="17.42578125" style="2" customWidth="1"/>
    <col min="15" max="15" width="7.28515625" style="2" customWidth="1"/>
    <col min="16" max="17" width="7.140625" style="2" customWidth="1"/>
    <col min="18" max="18" width="7.7109375" style="2" customWidth="1"/>
    <col min="19" max="19" width="20.140625" style="2" customWidth="1"/>
    <col min="20" max="20" width="1.5703125" style="67" customWidth="1"/>
    <col min="21" max="21" width="7.28515625" style="2" customWidth="1"/>
    <col min="22" max="22" width="7.5703125" style="2" customWidth="1"/>
    <col min="23" max="23" width="7.7109375" style="2" customWidth="1"/>
    <col min="24" max="24" width="7.42578125" style="2" customWidth="1"/>
    <col min="25" max="25" width="14" style="2" customWidth="1"/>
    <col min="26" max="26" width="105" style="2" customWidth="1"/>
    <col min="27" max="27" width="26.140625" style="729" customWidth="1"/>
    <col min="28" max="28" width="30.85546875" style="729" customWidth="1"/>
    <col min="29" max="256" width="11.42578125" style="2"/>
    <col min="257" max="257" width="26.42578125" style="2" customWidth="1"/>
    <col min="258" max="258" width="16" style="2" customWidth="1"/>
    <col min="259" max="259" width="10" style="2" customWidth="1"/>
    <col min="260" max="260" width="15.7109375" style="2" customWidth="1"/>
    <col min="261" max="261" width="5.5703125" style="2" customWidth="1"/>
    <col min="262" max="262" width="16.5703125" style="2" customWidth="1"/>
    <col min="263" max="263" width="18.42578125" style="2" customWidth="1"/>
    <col min="264" max="264" width="11" style="2" customWidth="1"/>
    <col min="265" max="266" width="14.28515625" style="2" customWidth="1"/>
    <col min="267" max="267" width="14.5703125" style="2" customWidth="1"/>
    <col min="268" max="268" width="13.5703125" style="2" customWidth="1"/>
    <col min="269" max="269" width="10.140625" style="2" customWidth="1"/>
    <col min="270" max="270" width="17.42578125" style="2" customWidth="1"/>
    <col min="271" max="271" width="7.28515625" style="2" customWidth="1"/>
    <col min="272" max="273" width="7.140625" style="2" customWidth="1"/>
    <col min="274" max="274" width="7.7109375" style="2" customWidth="1"/>
    <col min="275" max="275" width="20.140625" style="2" customWidth="1"/>
    <col min="276" max="276" width="1.5703125" style="2" customWidth="1"/>
    <col min="277" max="277" width="7.28515625" style="2" customWidth="1"/>
    <col min="278" max="278" width="7.5703125" style="2" customWidth="1"/>
    <col min="279" max="279" width="7.7109375" style="2" customWidth="1"/>
    <col min="280" max="280" width="7.42578125" style="2" customWidth="1"/>
    <col min="281" max="281" width="14" style="2" customWidth="1"/>
    <col min="282" max="282" width="105" style="2" customWidth="1"/>
    <col min="283" max="283" width="26.140625" style="2" customWidth="1"/>
    <col min="284" max="284" width="30.85546875" style="2" customWidth="1"/>
    <col min="285" max="512" width="11.42578125" style="2"/>
    <col min="513" max="513" width="26.42578125" style="2" customWidth="1"/>
    <col min="514" max="514" width="16" style="2" customWidth="1"/>
    <col min="515" max="515" width="10" style="2" customWidth="1"/>
    <col min="516" max="516" width="15.7109375" style="2" customWidth="1"/>
    <col min="517" max="517" width="5.5703125" style="2" customWidth="1"/>
    <col min="518" max="518" width="16.5703125" style="2" customWidth="1"/>
    <col min="519" max="519" width="18.42578125" style="2" customWidth="1"/>
    <col min="520" max="520" width="11" style="2" customWidth="1"/>
    <col min="521" max="522" width="14.28515625" style="2" customWidth="1"/>
    <col min="523" max="523" width="14.5703125" style="2" customWidth="1"/>
    <col min="524" max="524" width="13.5703125" style="2" customWidth="1"/>
    <col min="525" max="525" width="10.140625" style="2" customWidth="1"/>
    <col min="526" max="526" width="17.42578125" style="2" customWidth="1"/>
    <col min="527" max="527" width="7.28515625" style="2" customWidth="1"/>
    <col min="528" max="529" width="7.140625" style="2" customWidth="1"/>
    <col min="530" max="530" width="7.7109375" style="2" customWidth="1"/>
    <col min="531" max="531" width="20.140625" style="2" customWidth="1"/>
    <col min="532" max="532" width="1.5703125" style="2" customWidth="1"/>
    <col min="533" max="533" width="7.28515625" style="2" customWidth="1"/>
    <col min="534" max="534" width="7.5703125" style="2" customWidth="1"/>
    <col min="535" max="535" width="7.7109375" style="2" customWidth="1"/>
    <col min="536" max="536" width="7.42578125" style="2" customWidth="1"/>
    <col min="537" max="537" width="14" style="2" customWidth="1"/>
    <col min="538" max="538" width="105" style="2" customWidth="1"/>
    <col min="539" max="539" width="26.140625" style="2" customWidth="1"/>
    <col min="540" max="540" width="30.85546875" style="2" customWidth="1"/>
    <col min="541" max="768" width="11.42578125" style="2"/>
    <col min="769" max="769" width="26.42578125" style="2" customWidth="1"/>
    <col min="770" max="770" width="16" style="2" customWidth="1"/>
    <col min="771" max="771" width="10" style="2" customWidth="1"/>
    <col min="772" max="772" width="15.7109375" style="2" customWidth="1"/>
    <col min="773" max="773" width="5.5703125" style="2" customWidth="1"/>
    <col min="774" max="774" width="16.5703125" style="2" customWidth="1"/>
    <col min="775" max="775" width="18.42578125" style="2" customWidth="1"/>
    <col min="776" max="776" width="11" style="2" customWidth="1"/>
    <col min="777" max="778" width="14.28515625" style="2" customWidth="1"/>
    <col min="779" max="779" width="14.5703125" style="2" customWidth="1"/>
    <col min="780" max="780" width="13.5703125" style="2" customWidth="1"/>
    <col min="781" max="781" width="10.140625" style="2" customWidth="1"/>
    <col min="782" max="782" width="17.42578125" style="2" customWidth="1"/>
    <col min="783" max="783" width="7.28515625" style="2" customWidth="1"/>
    <col min="784" max="785" width="7.140625" style="2" customWidth="1"/>
    <col min="786" max="786" width="7.7109375" style="2" customWidth="1"/>
    <col min="787" max="787" width="20.140625" style="2" customWidth="1"/>
    <col min="788" max="788" width="1.5703125" style="2" customWidth="1"/>
    <col min="789" max="789" width="7.28515625" style="2" customWidth="1"/>
    <col min="790" max="790" width="7.5703125" style="2" customWidth="1"/>
    <col min="791" max="791" width="7.7109375" style="2" customWidth="1"/>
    <col min="792" max="792" width="7.42578125" style="2" customWidth="1"/>
    <col min="793" max="793" width="14" style="2" customWidth="1"/>
    <col min="794" max="794" width="105" style="2" customWidth="1"/>
    <col min="795" max="795" width="26.140625" style="2" customWidth="1"/>
    <col min="796" max="796" width="30.85546875" style="2" customWidth="1"/>
    <col min="797" max="1024" width="11.42578125" style="2"/>
    <col min="1025" max="1025" width="26.42578125" style="2" customWidth="1"/>
    <col min="1026" max="1026" width="16" style="2" customWidth="1"/>
    <col min="1027" max="1027" width="10" style="2" customWidth="1"/>
    <col min="1028" max="1028" width="15.7109375" style="2" customWidth="1"/>
    <col min="1029" max="1029" width="5.5703125" style="2" customWidth="1"/>
    <col min="1030" max="1030" width="16.5703125" style="2" customWidth="1"/>
    <col min="1031" max="1031" width="18.42578125" style="2" customWidth="1"/>
    <col min="1032" max="1032" width="11" style="2" customWidth="1"/>
    <col min="1033" max="1034" width="14.28515625" style="2" customWidth="1"/>
    <col min="1035" max="1035" width="14.5703125" style="2" customWidth="1"/>
    <col min="1036" max="1036" width="13.5703125" style="2" customWidth="1"/>
    <col min="1037" max="1037" width="10.140625" style="2" customWidth="1"/>
    <col min="1038" max="1038" width="17.42578125" style="2" customWidth="1"/>
    <col min="1039" max="1039" width="7.28515625" style="2" customWidth="1"/>
    <col min="1040" max="1041" width="7.140625" style="2" customWidth="1"/>
    <col min="1042" max="1042" width="7.7109375" style="2" customWidth="1"/>
    <col min="1043" max="1043" width="20.140625" style="2" customWidth="1"/>
    <col min="1044" max="1044" width="1.5703125" style="2" customWidth="1"/>
    <col min="1045" max="1045" width="7.28515625" style="2" customWidth="1"/>
    <col min="1046" max="1046" width="7.5703125" style="2" customWidth="1"/>
    <col min="1047" max="1047" width="7.7109375" style="2" customWidth="1"/>
    <col min="1048" max="1048" width="7.42578125" style="2" customWidth="1"/>
    <col min="1049" max="1049" width="14" style="2" customWidth="1"/>
    <col min="1050" max="1050" width="105" style="2" customWidth="1"/>
    <col min="1051" max="1051" width="26.140625" style="2" customWidth="1"/>
    <col min="1052" max="1052" width="30.85546875" style="2" customWidth="1"/>
    <col min="1053" max="1280" width="11.42578125" style="2"/>
    <col min="1281" max="1281" width="26.42578125" style="2" customWidth="1"/>
    <col min="1282" max="1282" width="16" style="2" customWidth="1"/>
    <col min="1283" max="1283" width="10" style="2" customWidth="1"/>
    <col min="1284" max="1284" width="15.7109375" style="2" customWidth="1"/>
    <col min="1285" max="1285" width="5.5703125" style="2" customWidth="1"/>
    <col min="1286" max="1286" width="16.5703125" style="2" customWidth="1"/>
    <col min="1287" max="1287" width="18.42578125" style="2" customWidth="1"/>
    <col min="1288" max="1288" width="11" style="2" customWidth="1"/>
    <col min="1289" max="1290" width="14.28515625" style="2" customWidth="1"/>
    <col min="1291" max="1291" width="14.5703125" style="2" customWidth="1"/>
    <col min="1292" max="1292" width="13.5703125" style="2" customWidth="1"/>
    <col min="1293" max="1293" width="10.140625" style="2" customWidth="1"/>
    <col min="1294" max="1294" width="17.42578125" style="2" customWidth="1"/>
    <col min="1295" max="1295" width="7.28515625" style="2" customWidth="1"/>
    <col min="1296" max="1297" width="7.140625" style="2" customWidth="1"/>
    <col min="1298" max="1298" width="7.7109375" style="2" customWidth="1"/>
    <col min="1299" max="1299" width="20.140625" style="2" customWidth="1"/>
    <col min="1300" max="1300" width="1.5703125" style="2" customWidth="1"/>
    <col min="1301" max="1301" width="7.28515625" style="2" customWidth="1"/>
    <col min="1302" max="1302" width="7.5703125" style="2" customWidth="1"/>
    <col min="1303" max="1303" width="7.7109375" style="2" customWidth="1"/>
    <col min="1304" max="1304" width="7.42578125" style="2" customWidth="1"/>
    <col min="1305" max="1305" width="14" style="2" customWidth="1"/>
    <col min="1306" max="1306" width="105" style="2" customWidth="1"/>
    <col min="1307" max="1307" width="26.140625" style="2" customWidth="1"/>
    <col min="1308" max="1308" width="30.85546875" style="2" customWidth="1"/>
    <col min="1309" max="1536" width="11.42578125" style="2"/>
    <col min="1537" max="1537" width="26.42578125" style="2" customWidth="1"/>
    <col min="1538" max="1538" width="16" style="2" customWidth="1"/>
    <col min="1539" max="1539" width="10" style="2" customWidth="1"/>
    <col min="1540" max="1540" width="15.7109375" style="2" customWidth="1"/>
    <col min="1541" max="1541" width="5.5703125" style="2" customWidth="1"/>
    <col min="1542" max="1542" width="16.5703125" style="2" customWidth="1"/>
    <col min="1543" max="1543" width="18.42578125" style="2" customWidth="1"/>
    <col min="1544" max="1544" width="11" style="2" customWidth="1"/>
    <col min="1545" max="1546" width="14.28515625" style="2" customWidth="1"/>
    <col min="1547" max="1547" width="14.5703125" style="2" customWidth="1"/>
    <col min="1548" max="1548" width="13.5703125" style="2" customWidth="1"/>
    <col min="1549" max="1549" width="10.140625" style="2" customWidth="1"/>
    <col min="1550" max="1550" width="17.42578125" style="2" customWidth="1"/>
    <col min="1551" max="1551" width="7.28515625" style="2" customWidth="1"/>
    <col min="1552" max="1553" width="7.140625" style="2" customWidth="1"/>
    <col min="1554" max="1554" width="7.7109375" style="2" customWidth="1"/>
    <col min="1555" max="1555" width="20.140625" style="2" customWidth="1"/>
    <col min="1556" max="1556" width="1.5703125" style="2" customWidth="1"/>
    <col min="1557" max="1557" width="7.28515625" style="2" customWidth="1"/>
    <col min="1558" max="1558" width="7.5703125" style="2" customWidth="1"/>
    <col min="1559" max="1559" width="7.7109375" style="2" customWidth="1"/>
    <col min="1560" max="1560" width="7.42578125" style="2" customWidth="1"/>
    <col min="1561" max="1561" width="14" style="2" customWidth="1"/>
    <col min="1562" max="1562" width="105" style="2" customWidth="1"/>
    <col min="1563" max="1563" width="26.140625" style="2" customWidth="1"/>
    <col min="1564" max="1564" width="30.85546875" style="2" customWidth="1"/>
    <col min="1565" max="1792" width="11.42578125" style="2"/>
    <col min="1793" max="1793" width="26.42578125" style="2" customWidth="1"/>
    <col min="1794" max="1794" width="16" style="2" customWidth="1"/>
    <col min="1795" max="1795" width="10" style="2" customWidth="1"/>
    <col min="1796" max="1796" width="15.7109375" style="2" customWidth="1"/>
    <col min="1797" max="1797" width="5.5703125" style="2" customWidth="1"/>
    <col min="1798" max="1798" width="16.5703125" style="2" customWidth="1"/>
    <col min="1799" max="1799" width="18.42578125" style="2" customWidth="1"/>
    <col min="1800" max="1800" width="11" style="2" customWidth="1"/>
    <col min="1801" max="1802" width="14.28515625" style="2" customWidth="1"/>
    <col min="1803" max="1803" width="14.5703125" style="2" customWidth="1"/>
    <col min="1804" max="1804" width="13.5703125" style="2" customWidth="1"/>
    <col min="1805" max="1805" width="10.140625" style="2" customWidth="1"/>
    <col min="1806" max="1806" width="17.42578125" style="2" customWidth="1"/>
    <col min="1807" max="1807" width="7.28515625" style="2" customWidth="1"/>
    <col min="1808" max="1809" width="7.140625" style="2" customWidth="1"/>
    <col min="1810" max="1810" width="7.7109375" style="2" customWidth="1"/>
    <col min="1811" max="1811" width="20.140625" style="2" customWidth="1"/>
    <col min="1812" max="1812" width="1.5703125" style="2" customWidth="1"/>
    <col min="1813" max="1813" width="7.28515625" style="2" customWidth="1"/>
    <col min="1814" max="1814" width="7.5703125" style="2" customWidth="1"/>
    <col min="1815" max="1815" width="7.7109375" style="2" customWidth="1"/>
    <col min="1816" max="1816" width="7.42578125" style="2" customWidth="1"/>
    <col min="1817" max="1817" width="14" style="2" customWidth="1"/>
    <col min="1818" max="1818" width="105" style="2" customWidth="1"/>
    <col min="1819" max="1819" width="26.140625" style="2" customWidth="1"/>
    <col min="1820" max="1820" width="30.85546875" style="2" customWidth="1"/>
    <col min="1821" max="2048" width="11.42578125" style="2"/>
    <col min="2049" max="2049" width="26.42578125" style="2" customWidth="1"/>
    <col min="2050" max="2050" width="16" style="2" customWidth="1"/>
    <col min="2051" max="2051" width="10" style="2" customWidth="1"/>
    <col min="2052" max="2052" width="15.7109375" style="2" customWidth="1"/>
    <col min="2053" max="2053" width="5.5703125" style="2" customWidth="1"/>
    <col min="2054" max="2054" width="16.5703125" style="2" customWidth="1"/>
    <col min="2055" max="2055" width="18.42578125" style="2" customWidth="1"/>
    <col min="2056" max="2056" width="11" style="2" customWidth="1"/>
    <col min="2057" max="2058" width="14.28515625" style="2" customWidth="1"/>
    <col min="2059" max="2059" width="14.5703125" style="2" customWidth="1"/>
    <col min="2060" max="2060" width="13.5703125" style="2" customWidth="1"/>
    <col min="2061" max="2061" width="10.140625" style="2" customWidth="1"/>
    <col min="2062" max="2062" width="17.42578125" style="2" customWidth="1"/>
    <col min="2063" max="2063" width="7.28515625" style="2" customWidth="1"/>
    <col min="2064" max="2065" width="7.140625" style="2" customWidth="1"/>
    <col min="2066" max="2066" width="7.7109375" style="2" customWidth="1"/>
    <col min="2067" max="2067" width="20.140625" style="2" customWidth="1"/>
    <col min="2068" max="2068" width="1.5703125" style="2" customWidth="1"/>
    <col min="2069" max="2069" width="7.28515625" style="2" customWidth="1"/>
    <col min="2070" max="2070" width="7.5703125" style="2" customWidth="1"/>
    <col min="2071" max="2071" width="7.7109375" style="2" customWidth="1"/>
    <col min="2072" max="2072" width="7.42578125" style="2" customWidth="1"/>
    <col min="2073" max="2073" width="14" style="2" customWidth="1"/>
    <col min="2074" max="2074" width="105" style="2" customWidth="1"/>
    <col min="2075" max="2075" width="26.140625" style="2" customWidth="1"/>
    <col min="2076" max="2076" width="30.85546875" style="2" customWidth="1"/>
    <col min="2077" max="2304" width="11.42578125" style="2"/>
    <col min="2305" max="2305" width="26.42578125" style="2" customWidth="1"/>
    <col min="2306" max="2306" width="16" style="2" customWidth="1"/>
    <col min="2307" max="2307" width="10" style="2" customWidth="1"/>
    <col min="2308" max="2308" width="15.7109375" style="2" customWidth="1"/>
    <col min="2309" max="2309" width="5.5703125" style="2" customWidth="1"/>
    <col min="2310" max="2310" width="16.5703125" style="2" customWidth="1"/>
    <col min="2311" max="2311" width="18.42578125" style="2" customWidth="1"/>
    <col min="2312" max="2312" width="11" style="2" customWidth="1"/>
    <col min="2313" max="2314" width="14.28515625" style="2" customWidth="1"/>
    <col min="2315" max="2315" width="14.5703125" style="2" customWidth="1"/>
    <col min="2316" max="2316" width="13.5703125" style="2" customWidth="1"/>
    <col min="2317" max="2317" width="10.140625" style="2" customWidth="1"/>
    <col min="2318" max="2318" width="17.42578125" style="2" customWidth="1"/>
    <col min="2319" max="2319" width="7.28515625" style="2" customWidth="1"/>
    <col min="2320" max="2321" width="7.140625" style="2" customWidth="1"/>
    <col min="2322" max="2322" width="7.7109375" style="2" customWidth="1"/>
    <col min="2323" max="2323" width="20.140625" style="2" customWidth="1"/>
    <col min="2324" max="2324" width="1.5703125" style="2" customWidth="1"/>
    <col min="2325" max="2325" width="7.28515625" style="2" customWidth="1"/>
    <col min="2326" max="2326" width="7.5703125" style="2" customWidth="1"/>
    <col min="2327" max="2327" width="7.7109375" style="2" customWidth="1"/>
    <col min="2328" max="2328" width="7.42578125" style="2" customWidth="1"/>
    <col min="2329" max="2329" width="14" style="2" customWidth="1"/>
    <col min="2330" max="2330" width="105" style="2" customWidth="1"/>
    <col min="2331" max="2331" width="26.140625" style="2" customWidth="1"/>
    <col min="2332" max="2332" width="30.85546875" style="2" customWidth="1"/>
    <col min="2333" max="2560" width="11.42578125" style="2"/>
    <col min="2561" max="2561" width="26.42578125" style="2" customWidth="1"/>
    <col min="2562" max="2562" width="16" style="2" customWidth="1"/>
    <col min="2563" max="2563" width="10" style="2" customWidth="1"/>
    <col min="2564" max="2564" width="15.7109375" style="2" customWidth="1"/>
    <col min="2565" max="2565" width="5.5703125" style="2" customWidth="1"/>
    <col min="2566" max="2566" width="16.5703125" style="2" customWidth="1"/>
    <col min="2567" max="2567" width="18.42578125" style="2" customWidth="1"/>
    <col min="2568" max="2568" width="11" style="2" customWidth="1"/>
    <col min="2569" max="2570" width="14.28515625" style="2" customWidth="1"/>
    <col min="2571" max="2571" width="14.5703125" style="2" customWidth="1"/>
    <col min="2572" max="2572" width="13.5703125" style="2" customWidth="1"/>
    <col min="2573" max="2573" width="10.140625" style="2" customWidth="1"/>
    <col min="2574" max="2574" width="17.42578125" style="2" customWidth="1"/>
    <col min="2575" max="2575" width="7.28515625" style="2" customWidth="1"/>
    <col min="2576" max="2577" width="7.140625" style="2" customWidth="1"/>
    <col min="2578" max="2578" width="7.7109375" style="2" customWidth="1"/>
    <col min="2579" max="2579" width="20.140625" style="2" customWidth="1"/>
    <col min="2580" max="2580" width="1.5703125" style="2" customWidth="1"/>
    <col min="2581" max="2581" width="7.28515625" style="2" customWidth="1"/>
    <col min="2582" max="2582" width="7.5703125" style="2" customWidth="1"/>
    <col min="2583" max="2583" width="7.7109375" style="2" customWidth="1"/>
    <col min="2584" max="2584" width="7.42578125" style="2" customWidth="1"/>
    <col min="2585" max="2585" width="14" style="2" customWidth="1"/>
    <col min="2586" max="2586" width="105" style="2" customWidth="1"/>
    <col min="2587" max="2587" width="26.140625" style="2" customWidth="1"/>
    <col min="2588" max="2588" width="30.85546875" style="2" customWidth="1"/>
    <col min="2589" max="2816" width="11.42578125" style="2"/>
    <col min="2817" max="2817" width="26.42578125" style="2" customWidth="1"/>
    <col min="2818" max="2818" width="16" style="2" customWidth="1"/>
    <col min="2819" max="2819" width="10" style="2" customWidth="1"/>
    <col min="2820" max="2820" width="15.7109375" style="2" customWidth="1"/>
    <col min="2821" max="2821" width="5.5703125" style="2" customWidth="1"/>
    <col min="2822" max="2822" width="16.5703125" style="2" customWidth="1"/>
    <col min="2823" max="2823" width="18.42578125" style="2" customWidth="1"/>
    <col min="2824" max="2824" width="11" style="2" customWidth="1"/>
    <col min="2825" max="2826" width="14.28515625" style="2" customWidth="1"/>
    <col min="2827" max="2827" width="14.5703125" style="2" customWidth="1"/>
    <col min="2828" max="2828" width="13.5703125" style="2" customWidth="1"/>
    <col min="2829" max="2829" width="10.140625" style="2" customWidth="1"/>
    <col min="2830" max="2830" width="17.42578125" style="2" customWidth="1"/>
    <col min="2831" max="2831" width="7.28515625" style="2" customWidth="1"/>
    <col min="2832" max="2833" width="7.140625" style="2" customWidth="1"/>
    <col min="2834" max="2834" width="7.7109375" style="2" customWidth="1"/>
    <col min="2835" max="2835" width="20.140625" style="2" customWidth="1"/>
    <col min="2836" max="2836" width="1.5703125" style="2" customWidth="1"/>
    <col min="2837" max="2837" width="7.28515625" style="2" customWidth="1"/>
    <col min="2838" max="2838" width="7.5703125" style="2" customWidth="1"/>
    <col min="2839" max="2839" width="7.7109375" style="2" customWidth="1"/>
    <col min="2840" max="2840" width="7.42578125" style="2" customWidth="1"/>
    <col min="2841" max="2841" width="14" style="2" customWidth="1"/>
    <col min="2842" max="2842" width="105" style="2" customWidth="1"/>
    <col min="2843" max="2843" width="26.140625" style="2" customWidth="1"/>
    <col min="2844" max="2844" width="30.85546875" style="2" customWidth="1"/>
    <col min="2845" max="3072" width="11.42578125" style="2"/>
    <col min="3073" max="3073" width="26.42578125" style="2" customWidth="1"/>
    <col min="3074" max="3074" width="16" style="2" customWidth="1"/>
    <col min="3075" max="3075" width="10" style="2" customWidth="1"/>
    <col min="3076" max="3076" width="15.7109375" style="2" customWidth="1"/>
    <col min="3077" max="3077" width="5.5703125" style="2" customWidth="1"/>
    <col min="3078" max="3078" width="16.5703125" style="2" customWidth="1"/>
    <col min="3079" max="3079" width="18.42578125" style="2" customWidth="1"/>
    <col min="3080" max="3080" width="11" style="2" customWidth="1"/>
    <col min="3081" max="3082" width="14.28515625" style="2" customWidth="1"/>
    <col min="3083" max="3083" width="14.5703125" style="2" customWidth="1"/>
    <col min="3084" max="3084" width="13.5703125" style="2" customWidth="1"/>
    <col min="3085" max="3085" width="10.140625" style="2" customWidth="1"/>
    <col min="3086" max="3086" width="17.42578125" style="2" customWidth="1"/>
    <col min="3087" max="3087" width="7.28515625" style="2" customWidth="1"/>
    <col min="3088" max="3089" width="7.140625" style="2" customWidth="1"/>
    <col min="3090" max="3090" width="7.7109375" style="2" customWidth="1"/>
    <col min="3091" max="3091" width="20.140625" style="2" customWidth="1"/>
    <col min="3092" max="3092" width="1.5703125" style="2" customWidth="1"/>
    <col min="3093" max="3093" width="7.28515625" style="2" customWidth="1"/>
    <col min="3094" max="3094" width="7.5703125" style="2" customWidth="1"/>
    <col min="3095" max="3095" width="7.7109375" style="2" customWidth="1"/>
    <col min="3096" max="3096" width="7.42578125" style="2" customWidth="1"/>
    <col min="3097" max="3097" width="14" style="2" customWidth="1"/>
    <col min="3098" max="3098" width="105" style="2" customWidth="1"/>
    <col min="3099" max="3099" width="26.140625" style="2" customWidth="1"/>
    <col min="3100" max="3100" width="30.85546875" style="2" customWidth="1"/>
    <col min="3101" max="3328" width="11.42578125" style="2"/>
    <col min="3329" max="3329" width="26.42578125" style="2" customWidth="1"/>
    <col min="3330" max="3330" width="16" style="2" customWidth="1"/>
    <col min="3331" max="3331" width="10" style="2" customWidth="1"/>
    <col min="3332" max="3332" width="15.7109375" style="2" customWidth="1"/>
    <col min="3333" max="3333" width="5.5703125" style="2" customWidth="1"/>
    <col min="3334" max="3334" width="16.5703125" style="2" customWidth="1"/>
    <col min="3335" max="3335" width="18.42578125" style="2" customWidth="1"/>
    <col min="3336" max="3336" width="11" style="2" customWidth="1"/>
    <col min="3337" max="3338" width="14.28515625" style="2" customWidth="1"/>
    <col min="3339" max="3339" width="14.5703125" style="2" customWidth="1"/>
    <col min="3340" max="3340" width="13.5703125" style="2" customWidth="1"/>
    <col min="3341" max="3341" width="10.140625" style="2" customWidth="1"/>
    <col min="3342" max="3342" width="17.42578125" style="2" customWidth="1"/>
    <col min="3343" max="3343" width="7.28515625" style="2" customWidth="1"/>
    <col min="3344" max="3345" width="7.140625" style="2" customWidth="1"/>
    <col min="3346" max="3346" width="7.7109375" style="2" customWidth="1"/>
    <col min="3347" max="3347" width="20.140625" style="2" customWidth="1"/>
    <col min="3348" max="3348" width="1.5703125" style="2" customWidth="1"/>
    <col min="3349" max="3349" width="7.28515625" style="2" customWidth="1"/>
    <col min="3350" max="3350" width="7.5703125" style="2" customWidth="1"/>
    <col min="3351" max="3351" width="7.7109375" style="2" customWidth="1"/>
    <col min="3352" max="3352" width="7.42578125" style="2" customWidth="1"/>
    <col min="3353" max="3353" width="14" style="2" customWidth="1"/>
    <col min="3354" max="3354" width="105" style="2" customWidth="1"/>
    <col min="3355" max="3355" width="26.140625" style="2" customWidth="1"/>
    <col min="3356" max="3356" width="30.85546875" style="2" customWidth="1"/>
    <col min="3357" max="3584" width="11.42578125" style="2"/>
    <col min="3585" max="3585" width="26.42578125" style="2" customWidth="1"/>
    <col min="3586" max="3586" width="16" style="2" customWidth="1"/>
    <col min="3587" max="3587" width="10" style="2" customWidth="1"/>
    <col min="3588" max="3588" width="15.7109375" style="2" customWidth="1"/>
    <col min="3589" max="3589" width="5.5703125" style="2" customWidth="1"/>
    <col min="3590" max="3590" width="16.5703125" style="2" customWidth="1"/>
    <col min="3591" max="3591" width="18.42578125" style="2" customWidth="1"/>
    <col min="3592" max="3592" width="11" style="2" customWidth="1"/>
    <col min="3593" max="3594" width="14.28515625" style="2" customWidth="1"/>
    <col min="3595" max="3595" width="14.5703125" style="2" customWidth="1"/>
    <col min="3596" max="3596" width="13.5703125" style="2" customWidth="1"/>
    <col min="3597" max="3597" width="10.140625" style="2" customWidth="1"/>
    <col min="3598" max="3598" width="17.42578125" style="2" customWidth="1"/>
    <col min="3599" max="3599" width="7.28515625" style="2" customWidth="1"/>
    <col min="3600" max="3601" width="7.140625" style="2" customWidth="1"/>
    <col min="3602" max="3602" width="7.7109375" style="2" customWidth="1"/>
    <col min="3603" max="3603" width="20.140625" style="2" customWidth="1"/>
    <col min="3604" max="3604" width="1.5703125" style="2" customWidth="1"/>
    <col min="3605" max="3605" width="7.28515625" style="2" customWidth="1"/>
    <col min="3606" max="3606" width="7.5703125" style="2" customWidth="1"/>
    <col min="3607" max="3607" width="7.7109375" style="2" customWidth="1"/>
    <col min="3608" max="3608" width="7.42578125" style="2" customWidth="1"/>
    <col min="3609" max="3609" width="14" style="2" customWidth="1"/>
    <col min="3610" max="3610" width="105" style="2" customWidth="1"/>
    <col min="3611" max="3611" width="26.140625" style="2" customWidth="1"/>
    <col min="3612" max="3612" width="30.85546875" style="2" customWidth="1"/>
    <col min="3613" max="3840" width="11.42578125" style="2"/>
    <col min="3841" max="3841" width="26.42578125" style="2" customWidth="1"/>
    <col min="3842" max="3842" width="16" style="2" customWidth="1"/>
    <col min="3843" max="3843" width="10" style="2" customWidth="1"/>
    <col min="3844" max="3844" width="15.7109375" style="2" customWidth="1"/>
    <col min="3845" max="3845" width="5.5703125" style="2" customWidth="1"/>
    <col min="3846" max="3846" width="16.5703125" style="2" customWidth="1"/>
    <col min="3847" max="3847" width="18.42578125" style="2" customWidth="1"/>
    <col min="3848" max="3848" width="11" style="2" customWidth="1"/>
    <col min="3849" max="3850" width="14.28515625" style="2" customWidth="1"/>
    <col min="3851" max="3851" width="14.5703125" style="2" customWidth="1"/>
    <col min="3852" max="3852" width="13.5703125" style="2" customWidth="1"/>
    <col min="3853" max="3853" width="10.140625" style="2" customWidth="1"/>
    <col min="3854" max="3854" width="17.42578125" style="2" customWidth="1"/>
    <col min="3855" max="3855" width="7.28515625" style="2" customWidth="1"/>
    <col min="3856" max="3857" width="7.140625" style="2" customWidth="1"/>
    <col min="3858" max="3858" width="7.7109375" style="2" customWidth="1"/>
    <col min="3859" max="3859" width="20.140625" style="2" customWidth="1"/>
    <col min="3860" max="3860" width="1.5703125" style="2" customWidth="1"/>
    <col min="3861" max="3861" width="7.28515625" style="2" customWidth="1"/>
    <col min="3862" max="3862" width="7.5703125" style="2" customWidth="1"/>
    <col min="3863" max="3863" width="7.7109375" style="2" customWidth="1"/>
    <col min="3864" max="3864" width="7.42578125" style="2" customWidth="1"/>
    <col min="3865" max="3865" width="14" style="2" customWidth="1"/>
    <col min="3866" max="3866" width="105" style="2" customWidth="1"/>
    <col min="3867" max="3867" width="26.140625" style="2" customWidth="1"/>
    <col min="3868" max="3868" width="30.85546875" style="2" customWidth="1"/>
    <col min="3869" max="4096" width="11.42578125" style="2"/>
    <col min="4097" max="4097" width="26.42578125" style="2" customWidth="1"/>
    <col min="4098" max="4098" width="16" style="2" customWidth="1"/>
    <col min="4099" max="4099" width="10" style="2" customWidth="1"/>
    <col min="4100" max="4100" width="15.7109375" style="2" customWidth="1"/>
    <col min="4101" max="4101" width="5.5703125" style="2" customWidth="1"/>
    <col min="4102" max="4102" width="16.5703125" style="2" customWidth="1"/>
    <col min="4103" max="4103" width="18.42578125" style="2" customWidth="1"/>
    <col min="4104" max="4104" width="11" style="2" customWidth="1"/>
    <col min="4105" max="4106" width="14.28515625" style="2" customWidth="1"/>
    <col min="4107" max="4107" width="14.5703125" style="2" customWidth="1"/>
    <col min="4108" max="4108" width="13.5703125" style="2" customWidth="1"/>
    <col min="4109" max="4109" width="10.140625" style="2" customWidth="1"/>
    <col min="4110" max="4110" width="17.42578125" style="2" customWidth="1"/>
    <col min="4111" max="4111" width="7.28515625" style="2" customWidth="1"/>
    <col min="4112" max="4113" width="7.140625" style="2" customWidth="1"/>
    <col min="4114" max="4114" width="7.7109375" style="2" customWidth="1"/>
    <col min="4115" max="4115" width="20.140625" style="2" customWidth="1"/>
    <col min="4116" max="4116" width="1.5703125" style="2" customWidth="1"/>
    <col min="4117" max="4117" width="7.28515625" style="2" customWidth="1"/>
    <col min="4118" max="4118" width="7.5703125" style="2" customWidth="1"/>
    <col min="4119" max="4119" width="7.7109375" style="2" customWidth="1"/>
    <col min="4120" max="4120" width="7.42578125" style="2" customWidth="1"/>
    <col min="4121" max="4121" width="14" style="2" customWidth="1"/>
    <col min="4122" max="4122" width="105" style="2" customWidth="1"/>
    <col min="4123" max="4123" width="26.140625" style="2" customWidth="1"/>
    <col min="4124" max="4124" width="30.85546875" style="2" customWidth="1"/>
    <col min="4125" max="4352" width="11.42578125" style="2"/>
    <col min="4353" max="4353" width="26.42578125" style="2" customWidth="1"/>
    <col min="4354" max="4354" width="16" style="2" customWidth="1"/>
    <col min="4355" max="4355" width="10" style="2" customWidth="1"/>
    <col min="4356" max="4356" width="15.7109375" style="2" customWidth="1"/>
    <col min="4357" max="4357" width="5.5703125" style="2" customWidth="1"/>
    <col min="4358" max="4358" width="16.5703125" style="2" customWidth="1"/>
    <col min="4359" max="4359" width="18.42578125" style="2" customWidth="1"/>
    <col min="4360" max="4360" width="11" style="2" customWidth="1"/>
    <col min="4361" max="4362" width="14.28515625" style="2" customWidth="1"/>
    <col min="4363" max="4363" width="14.5703125" style="2" customWidth="1"/>
    <col min="4364" max="4364" width="13.5703125" style="2" customWidth="1"/>
    <col min="4365" max="4365" width="10.140625" style="2" customWidth="1"/>
    <col min="4366" max="4366" width="17.42578125" style="2" customWidth="1"/>
    <col min="4367" max="4367" width="7.28515625" style="2" customWidth="1"/>
    <col min="4368" max="4369" width="7.140625" style="2" customWidth="1"/>
    <col min="4370" max="4370" width="7.7109375" style="2" customWidth="1"/>
    <col min="4371" max="4371" width="20.140625" style="2" customWidth="1"/>
    <col min="4372" max="4372" width="1.5703125" style="2" customWidth="1"/>
    <col min="4373" max="4373" width="7.28515625" style="2" customWidth="1"/>
    <col min="4374" max="4374" width="7.5703125" style="2" customWidth="1"/>
    <col min="4375" max="4375" width="7.7109375" style="2" customWidth="1"/>
    <col min="4376" max="4376" width="7.42578125" style="2" customWidth="1"/>
    <col min="4377" max="4377" width="14" style="2" customWidth="1"/>
    <col min="4378" max="4378" width="105" style="2" customWidth="1"/>
    <col min="4379" max="4379" width="26.140625" style="2" customWidth="1"/>
    <col min="4380" max="4380" width="30.85546875" style="2" customWidth="1"/>
    <col min="4381" max="4608" width="11.42578125" style="2"/>
    <col min="4609" max="4609" width="26.42578125" style="2" customWidth="1"/>
    <col min="4610" max="4610" width="16" style="2" customWidth="1"/>
    <col min="4611" max="4611" width="10" style="2" customWidth="1"/>
    <col min="4612" max="4612" width="15.7109375" style="2" customWidth="1"/>
    <col min="4613" max="4613" width="5.5703125" style="2" customWidth="1"/>
    <col min="4614" max="4614" width="16.5703125" style="2" customWidth="1"/>
    <col min="4615" max="4615" width="18.42578125" style="2" customWidth="1"/>
    <col min="4616" max="4616" width="11" style="2" customWidth="1"/>
    <col min="4617" max="4618" width="14.28515625" style="2" customWidth="1"/>
    <col min="4619" max="4619" width="14.5703125" style="2" customWidth="1"/>
    <col min="4620" max="4620" width="13.5703125" style="2" customWidth="1"/>
    <col min="4621" max="4621" width="10.140625" style="2" customWidth="1"/>
    <col min="4622" max="4622" width="17.42578125" style="2" customWidth="1"/>
    <col min="4623" max="4623" width="7.28515625" style="2" customWidth="1"/>
    <col min="4624" max="4625" width="7.140625" style="2" customWidth="1"/>
    <col min="4626" max="4626" width="7.7109375" style="2" customWidth="1"/>
    <col min="4627" max="4627" width="20.140625" style="2" customWidth="1"/>
    <col min="4628" max="4628" width="1.5703125" style="2" customWidth="1"/>
    <col min="4629" max="4629" width="7.28515625" style="2" customWidth="1"/>
    <col min="4630" max="4630" width="7.5703125" style="2" customWidth="1"/>
    <col min="4631" max="4631" width="7.7109375" style="2" customWidth="1"/>
    <col min="4632" max="4632" width="7.42578125" style="2" customWidth="1"/>
    <col min="4633" max="4633" width="14" style="2" customWidth="1"/>
    <col min="4634" max="4634" width="105" style="2" customWidth="1"/>
    <col min="4635" max="4635" width="26.140625" style="2" customWidth="1"/>
    <col min="4636" max="4636" width="30.85546875" style="2" customWidth="1"/>
    <col min="4637" max="4864" width="11.42578125" style="2"/>
    <col min="4865" max="4865" width="26.42578125" style="2" customWidth="1"/>
    <col min="4866" max="4866" width="16" style="2" customWidth="1"/>
    <col min="4867" max="4867" width="10" style="2" customWidth="1"/>
    <col min="4868" max="4868" width="15.7109375" style="2" customWidth="1"/>
    <col min="4869" max="4869" width="5.5703125" style="2" customWidth="1"/>
    <col min="4870" max="4870" width="16.5703125" style="2" customWidth="1"/>
    <col min="4871" max="4871" width="18.42578125" style="2" customWidth="1"/>
    <col min="4872" max="4872" width="11" style="2" customWidth="1"/>
    <col min="4873" max="4874" width="14.28515625" style="2" customWidth="1"/>
    <col min="4875" max="4875" width="14.5703125" style="2" customWidth="1"/>
    <col min="4876" max="4876" width="13.5703125" style="2" customWidth="1"/>
    <col min="4877" max="4877" width="10.140625" style="2" customWidth="1"/>
    <col min="4878" max="4878" width="17.42578125" style="2" customWidth="1"/>
    <col min="4879" max="4879" width="7.28515625" style="2" customWidth="1"/>
    <col min="4880" max="4881" width="7.140625" style="2" customWidth="1"/>
    <col min="4882" max="4882" width="7.7109375" style="2" customWidth="1"/>
    <col min="4883" max="4883" width="20.140625" style="2" customWidth="1"/>
    <col min="4884" max="4884" width="1.5703125" style="2" customWidth="1"/>
    <col min="4885" max="4885" width="7.28515625" style="2" customWidth="1"/>
    <col min="4886" max="4886" width="7.5703125" style="2" customWidth="1"/>
    <col min="4887" max="4887" width="7.7109375" style="2" customWidth="1"/>
    <col min="4888" max="4888" width="7.42578125" style="2" customWidth="1"/>
    <col min="4889" max="4889" width="14" style="2" customWidth="1"/>
    <col min="4890" max="4890" width="105" style="2" customWidth="1"/>
    <col min="4891" max="4891" width="26.140625" style="2" customWidth="1"/>
    <col min="4892" max="4892" width="30.85546875" style="2" customWidth="1"/>
    <col min="4893" max="5120" width="11.42578125" style="2"/>
    <col min="5121" max="5121" width="26.42578125" style="2" customWidth="1"/>
    <col min="5122" max="5122" width="16" style="2" customWidth="1"/>
    <col min="5123" max="5123" width="10" style="2" customWidth="1"/>
    <col min="5124" max="5124" width="15.7109375" style="2" customWidth="1"/>
    <col min="5125" max="5125" width="5.5703125" style="2" customWidth="1"/>
    <col min="5126" max="5126" width="16.5703125" style="2" customWidth="1"/>
    <col min="5127" max="5127" width="18.42578125" style="2" customWidth="1"/>
    <col min="5128" max="5128" width="11" style="2" customWidth="1"/>
    <col min="5129" max="5130" width="14.28515625" style="2" customWidth="1"/>
    <col min="5131" max="5131" width="14.5703125" style="2" customWidth="1"/>
    <col min="5132" max="5132" width="13.5703125" style="2" customWidth="1"/>
    <col min="5133" max="5133" width="10.140625" style="2" customWidth="1"/>
    <col min="5134" max="5134" width="17.42578125" style="2" customWidth="1"/>
    <col min="5135" max="5135" width="7.28515625" style="2" customWidth="1"/>
    <col min="5136" max="5137" width="7.140625" style="2" customWidth="1"/>
    <col min="5138" max="5138" width="7.7109375" style="2" customWidth="1"/>
    <col min="5139" max="5139" width="20.140625" style="2" customWidth="1"/>
    <col min="5140" max="5140" width="1.5703125" style="2" customWidth="1"/>
    <col min="5141" max="5141" width="7.28515625" style="2" customWidth="1"/>
    <col min="5142" max="5142" width="7.5703125" style="2" customWidth="1"/>
    <col min="5143" max="5143" width="7.7109375" style="2" customWidth="1"/>
    <col min="5144" max="5144" width="7.42578125" style="2" customWidth="1"/>
    <col min="5145" max="5145" width="14" style="2" customWidth="1"/>
    <col min="5146" max="5146" width="105" style="2" customWidth="1"/>
    <col min="5147" max="5147" width="26.140625" style="2" customWidth="1"/>
    <col min="5148" max="5148" width="30.85546875" style="2" customWidth="1"/>
    <col min="5149" max="5376" width="11.42578125" style="2"/>
    <col min="5377" max="5377" width="26.42578125" style="2" customWidth="1"/>
    <col min="5378" max="5378" width="16" style="2" customWidth="1"/>
    <col min="5379" max="5379" width="10" style="2" customWidth="1"/>
    <col min="5380" max="5380" width="15.7109375" style="2" customWidth="1"/>
    <col min="5381" max="5381" width="5.5703125" style="2" customWidth="1"/>
    <col min="5382" max="5382" width="16.5703125" style="2" customWidth="1"/>
    <col min="5383" max="5383" width="18.42578125" style="2" customWidth="1"/>
    <col min="5384" max="5384" width="11" style="2" customWidth="1"/>
    <col min="5385" max="5386" width="14.28515625" style="2" customWidth="1"/>
    <col min="5387" max="5387" width="14.5703125" style="2" customWidth="1"/>
    <col min="5388" max="5388" width="13.5703125" style="2" customWidth="1"/>
    <col min="5389" max="5389" width="10.140625" style="2" customWidth="1"/>
    <col min="5390" max="5390" width="17.42578125" style="2" customWidth="1"/>
    <col min="5391" max="5391" width="7.28515625" style="2" customWidth="1"/>
    <col min="5392" max="5393" width="7.140625" style="2" customWidth="1"/>
    <col min="5394" max="5394" width="7.7109375" style="2" customWidth="1"/>
    <col min="5395" max="5395" width="20.140625" style="2" customWidth="1"/>
    <col min="5396" max="5396" width="1.5703125" style="2" customWidth="1"/>
    <col min="5397" max="5397" width="7.28515625" style="2" customWidth="1"/>
    <col min="5398" max="5398" width="7.5703125" style="2" customWidth="1"/>
    <col min="5399" max="5399" width="7.7109375" style="2" customWidth="1"/>
    <col min="5400" max="5400" width="7.42578125" style="2" customWidth="1"/>
    <col min="5401" max="5401" width="14" style="2" customWidth="1"/>
    <col min="5402" max="5402" width="105" style="2" customWidth="1"/>
    <col min="5403" max="5403" width="26.140625" style="2" customWidth="1"/>
    <col min="5404" max="5404" width="30.85546875" style="2" customWidth="1"/>
    <col min="5405" max="5632" width="11.42578125" style="2"/>
    <col min="5633" max="5633" width="26.42578125" style="2" customWidth="1"/>
    <col min="5634" max="5634" width="16" style="2" customWidth="1"/>
    <col min="5635" max="5635" width="10" style="2" customWidth="1"/>
    <col min="5636" max="5636" width="15.7109375" style="2" customWidth="1"/>
    <col min="5637" max="5637" width="5.5703125" style="2" customWidth="1"/>
    <col min="5638" max="5638" width="16.5703125" style="2" customWidth="1"/>
    <col min="5639" max="5639" width="18.42578125" style="2" customWidth="1"/>
    <col min="5640" max="5640" width="11" style="2" customWidth="1"/>
    <col min="5641" max="5642" width="14.28515625" style="2" customWidth="1"/>
    <col min="5643" max="5643" width="14.5703125" style="2" customWidth="1"/>
    <col min="5644" max="5644" width="13.5703125" style="2" customWidth="1"/>
    <col min="5645" max="5645" width="10.140625" style="2" customWidth="1"/>
    <col min="5646" max="5646" width="17.42578125" style="2" customWidth="1"/>
    <col min="5647" max="5647" width="7.28515625" style="2" customWidth="1"/>
    <col min="5648" max="5649" width="7.140625" style="2" customWidth="1"/>
    <col min="5650" max="5650" width="7.7109375" style="2" customWidth="1"/>
    <col min="5651" max="5651" width="20.140625" style="2" customWidth="1"/>
    <col min="5652" max="5652" width="1.5703125" style="2" customWidth="1"/>
    <col min="5653" max="5653" width="7.28515625" style="2" customWidth="1"/>
    <col min="5654" max="5654" width="7.5703125" style="2" customWidth="1"/>
    <col min="5655" max="5655" width="7.7109375" style="2" customWidth="1"/>
    <col min="5656" max="5656" width="7.42578125" style="2" customWidth="1"/>
    <col min="5657" max="5657" width="14" style="2" customWidth="1"/>
    <col min="5658" max="5658" width="105" style="2" customWidth="1"/>
    <col min="5659" max="5659" width="26.140625" style="2" customWidth="1"/>
    <col min="5660" max="5660" width="30.85546875" style="2" customWidth="1"/>
    <col min="5661" max="5888" width="11.42578125" style="2"/>
    <col min="5889" max="5889" width="26.42578125" style="2" customWidth="1"/>
    <col min="5890" max="5890" width="16" style="2" customWidth="1"/>
    <col min="5891" max="5891" width="10" style="2" customWidth="1"/>
    <col min="5892" max="5892" width="15.7109375" style="2" customWidth="1"/>
    <col min="5893" max="5893" width="5.5703125" style="2" customWidth="1"/>
    <col min="5894" max="5894" width="16.5703125" style="2" customWidth="1"/>
    <col min="5895" max="5895" width="18.42578125" style="2" customWidth="1"/>
    <col min="5896" max="5896" width="11" style="2" customWidth="1"/>
    <col min="5897" max="5898" width="14.28515625" style="2" customWidth="1"/>
    <col min="5899" max="5899" width="14.5703125" style="2" customWidth="1"/>
    <col min="5900" max="5900" width="13.5703125" style="2" customWidth="1"/>
    <col min="5901" max="5901" width="10.140625" style="2" customWidth="1"/>
    <col min="5902" max="5902" width="17.42578125" style="2" customWidth="1"/>
    <col min="5903" max="5903" width="7.28515625" style="2" customWidth="1"/>
    <col min="5904" max="5905" width="7.140625" style="2" customWidth="1"/>
    <col min="5906" max="5906" width="7.7109375" style="2" customWidth="1"/>
    <col min="5907" max="5907" width="20.140625" style="2" customWidth="1"/>
    <col min="5908" max="5908" width="1.5703125" style="2" customWidth="1"/>
    <col min="5909" max="5909" width="7.28515625" style="2" customWidth="1"/>
    <col min="5910" max="5910" width="7.5703125" style="2" customWidth="1"/>
    <col min="5911" max="5911" width="7.7109375" style="2" customWidth="1"/>
    <col min="5912" max="5912" width="7.42578125" style="2" customWidth="1"/>
    <col min="5913" max="5913" width="14" style="2" customWidth="1"/>
    <col min="5914" max="5914" width="105" style="2" customWidth="1"/>
    <col min="5915" max="5915" width="26.140625" style="2" customWidth="1"/>
    <col min="5916" max="5916" width="30.85546875" style="2" customWidth="1"/>
    <col min="5917" max="6144" width="11.42578125" style="2"/>
    <col min="6145" max="6145" width="26.42578125" style="2" customWidth="1"/>
    <col min="6146" max="6146" width="16" style="2" customWidth="1"/>
    <col min="6147" max="6147" width="10" style="2" customWidth="1"/>
    <col min="6148" max="6148" width="15.7109375" style="2" customWidth="1"/>
    <col min="6149" max="6149" width="5.5703125" style="2" customWidth="1"/>
    <col min="6150" max="6150" width="16.5703125" style="2" customWidth="1"/>
    <col min="6151" max="6151" width="18.42578125" style="2" customWidth="1"/>
    <col min="6152" max="6152" width="11" style="2" customWidth="1"/>
    <col min="6153" max="6154" width="14.28515625" style="2" customWidth="1"/>
    <col min="6155" max="6155" width="14.5703125" style="2" customWidth="1"/>
    <col min="6156" max="6156" width="13.5703125" style="2" customWidth="1"/>
    <col min="6157" max="6157" width="10.140625" style="2" customWidth="1"/>
    <col min="6158" max="6158" width="17.42578125" style="2" customWidth="1"/>
    <col min="6159" max="6159" width="7.28515625" style="2" customWidth="1"/>
    <col min="6160" max="6161" width="7.140625" style="2" customWidth="1"/>
    <col min="6162" max="6162" width="7.7109375" style="2" customWidth="1"/>
    <col min="6163" max="6163" width="20.140625" style="2" customWidth="1"/>
    <col min="6164" max="6164" width="1.5703125" style="2" customWidth="1"/>
    <col min="6165" max="6165" width="7.28515625" style="2" customWidth="1"/>
    <col min="6166" max="6166" width="7.5703125" style="2" customWidth="1"/>
    <col min="6167" max="6167" width="7.7109375" style="2" customWidth="1"/>
    <col min="6168" max="6168" width="7.42578125" style="2" customWidth="1"/>
    <col min="6169" max="6169" width="14" style="2" customWidth="1"/>
    <col min="6170" max="6170" width="105" style="2" customWidth="1"/>
    <col min="6171" max="6171" width="26.140625" style="2" customWidth="1"/>
    <col min="6172" max="6172" width="30.85546875" style="2" customWidth="1"/>
    <col min="6173" max="6400" width="11.42578125" style="2"/>
    <col min="6401" max="6401" width="26.42578125" style="2" customWidth="1"/>
    <col min="6402" max="6402" width="16" style="2" customWidth="1"/>
    <col min="6403" max="6403" width="10" style="2" customWidth="1"/>
    <col min="6404" max="6404" width="15.7109375" style="2" customWidth="1"/>
    <col min="6405" max="6405" width="5.5703125" style="2" customWidth="1"/>
    <col min="6406" max="6406" width="16.5703125" style="2" customWidth="1"/>
    <col min="6407" max="6407" width="18.42578125" style="2" customWidth="1"/>
    <col min="6408" max="6408" width="11" style="2" customWidth="1"/>
    <col min="6409" max="6410" width="14.28515625" style="2" customWidth="1"/>
    <col min="6411" max="6411" width="14.5703125" style="2" customWidth="1"/>
    <col min="6412" max="6412" width="13.5703125" style="2" customWidth="1"/>
    <col min="6413" max="6413" width="10.140625" style="2" customWidth="1"/>
    <col min="6414" max="6414" width="17.42578125" style="2" customWidth="1"/>
    <col min="6415" max="6415" width="7.28515625" style="2" customWidth="1"/>
    <col min="6416" max="6417" width="7.140625" style="2" customWidth="1"/>
    <col min="6418" max="6418" width="7.7109375" style="2" customWidth="1"/>
    <col min="6419" max="6419" width="20.140625" style="2" customWidth="1"/>
    <col min="6420" max="6420" width="1.5703125" style="2" customWidth="1"/>
    <col min="6421" max="6421" width="7.28515625" style="2" customWidth="1"/>
    <col min="6422" max="6422" width="7.5703125" style="2" customWidth="1"/>
    <col min="6423" max="6423" width="7.7109375" style="2" customWidth="1"/>
    <col min="6424" max="6424" width="7.42578125" style="2" customWidth="1"/>
    <col min="6425" max="6425" width="14" style="2" customWidth="1"/>
    <col min="6426" max="6426" width="105" style="2" customWidth="1"/>
    <col min="6427" max="6427" width="26.140625" style="2" customWidth="1"/>
    <col min="6428" max="6428" width="30.85546875" style="2" customWidth="1"/>
    <col min="6429" max="6656" width="11.42578125" style="2"/>
    <col min="6657" max="6657" width="26.42578125" style="2" customWidth="1"/>
    <col min="6658" max="6658" width="16" style="2" customWidth="1"/>
    <col min="6659" max="6659" width="10" style="2" customWidth="1"/>
    <col min="6660" max="6660" width="15.7109375" style="2" customWidth="1"/>
    <col min="6661" max="6661" width="5.5703125" style="2" customWidth="1"/>
    <col min="6662" max="6662" width="16.5703125" style="2" customWidth="1"/>
    <col min="6663" max="6663" width="18.42578125" style="2" customWidth="1"/>
    <col min="6664" max="6664" width="11" style="2" customWidth="1"/>
    <col min="6665" max="6666" width="14.28515625" style="2" customWidth="1"/>
    <col min="6667" max="6667" width="14.5703125" style="2" customWidth="1"/>
    <col min="6668" max="6668" width="13.5703125" style="2" customWidth="1"/>
    <col min="6669" max="6669" width="10.140625" style="2" customWidth="1"/>
    <col min="6670" max="6670" width="17.42578125" style="2" customWidth="1"/>
    <col min="6671" max="6671" width="7.28515625" style="2" customWidth="1"/>
    <col min="6672" max="6673" width="7.140625" style="2" customWidth="1"/>
    <col min="6674" max="6674" width="7.7109375" style="2" customWidth="1"/>
    <col min="6675" max="6675" width="20.140625" style="2" customWidth="1"/>
    <col min="6676" max="6676" width="1.5703125" style="2" customWidth="1"/>
    <col min="6677" max="6677" width="7.28515625" style="2" customWidth="1"/>
    <col min="6678" max="6678" width="7.5703125" style="2" customWidth="1"/>
    <col min="6679" max="6679" width="7.7109375" style="2" customWidth="1"/>
    <col min="6680" max="6680" width="7.42578125" style="2" customWidth="1"/>
    <col min="6681" max="6681" width="14" style="2" customWidth="1"/>
    <col min="6682" max="6682" width="105" style="2" customWidth="1"/>
    <col min="6683" max="6683" width="26.140625" style="2" customWidth="1"/>
    <col min="6684" max="6684" width="30.85546875" style="2" customWidth="1"/>
    <col min="6685" max="6912" width="11.42578125" style="2"/>
    <col min="6913" max="6913" width="26.42578125" style="2" customWidth="1"/>
    <col min="6914" max="6914" width="16" style="2" customWidth="1"/>
    <col min="6915" max="6915" width="10" style="2" customWidth="1"/>
    <col min="6916" max="6916" width="15.7109375" style="2" customWidth="1"/>
    <col min="6917" max="6917" width="5.5703125" style="2" customWidth="1"/>
    <col min="6918" max="6918" width="16.5703125" style="2" customWidth="1"/>
    <col min="6919" max="6919" width="18.42578125" style="2" customWidth="1"/>
    <col min="6920" max="6920" width="11" style="2" customWidth="1"/>
    <col min="6921" max="6922" width="14.28515625" style="2" customWidth="1"/>
    <col min="6923" max="6923" width="14.5703125" style="2" customWidth="1"/>
    <col min="6924" max="6924" width="13.5703125" style="2" customWidth="1"/>
    <col min="6925" max="6925" width="10.140625" style="2" customWidth="1"/>
    <col min="6926" max="6926" width="17.42578125" style="2" customWidth="1"/>
    <col min="6927" max="6927" width="7.28515625" style="2" customWidth="1"/>
    <col min="6928" max="6929" width="7.140625" style="2" customWidth="1"/>
    <col min="6930" max="6930" width="7.7109375" style="2" customWidth="1"/>
    <col min="6931" max="6931" width="20.140625" style="2" customWidth="1"/>
    <col min="6932" max="6932" width="1.5703125" style="2" customWidth="1"/>
    <col min="6933" max="6933" width="7.28515625" style="2" customWidth="1"/>
    <col min="6934" max="6934" width="7.5703125" style="2" customWidth="1"/>
    <col min="6935" max="6935" width="7.7109375" style="2" customWidth="1"/>
    <col min="6936" max="6936" width="7.42578125" style="2" customWidth="1"/>
    <col min="6937" max="6937" width="14" style="2" customWidth="1"/>
    <col min="6938" max="6938" width="105" style="2" customWidth="1"/>
    <col min="6939" max="6939" width="26.140625" style="2" customWidth="1"/>
    <col min="6940" max="6940" width="30.85546875" style="2" customWidth="1"/>
    <col min="6941" max="7168" width="11.42578125" style="2"/>
    <col min="7169" max="7169" width="26.42578125" style="2" customWidth="1"/>
    <col min="7170" max="7170" width="16" style="2" customWidth="1"/>
    <col min="7171" max="7171" width="10" style="2" customWidth="1"/>
    <col min="7172" max="7172" width="15.7109375" style="2" customWidth="1"/>
    <col min="7173" max="7173" width="5.5703125" style="2" customWidth="1"/>
    <col min="7174" max="7174" width="16.5703125" style="2" customWidth="1"/>
    <col min="7175" max="7175" width="18.42578125" style="2" customWidth="1"/>
    <col min="7176" max="7176" width="11" style="2" customWidth="1"/>
    <col min="7177" max="7178" width="14.28515625" style="2" customWidth="1"/>
    <col min="7179" max="7179" width="14.5703125" style="2" customWidth="1"/>
    <col min="7180" max="7180" width="13.5703125" style="2" customWidth="1"/>
    <col min="7181" max="7181" width="10.140625" style="2" customWidth="1"/>
    <col min="7182" max="7182" width="17.42578125" style="2" customWidth="1"/>
    <col min="7183" max="7183" width="7.28515625" style="2" customWidth="1"/>
    <col min="7184" max="7185" width="7.140625" style="2" customWidth="1"/>
    <col min="7186" max="7186" width="7.7109375" style="2" customWidth="1"/>
    <col min="7187" max="7187" width="20.140625" style="2" customWidth="1"/>
    <col min="7188" max="7188" width="1.5703125" style="2" customWidth="1"/>
    <col min="7189" max="7189" width="7.28515625" style="2" customWidth="1"/>
    <col min="7190" max="7190" width="7.5703125" style="2" customWidth="1"/>
    <col min="7191" max="7191" width="7.7109375" style="2" customWidth="1"/>
    <col min="7192" max="7192" width="7.42578125" style="2" customWidth="1"/>
    <col min="7193" max="7193" width="14" style="2" customWidth="1"/>
    <col min="7194" max="7194" width="105" style="2" customWidth="1"/>
    <col min="7195" max="7195" width="26.140625" style="2" customWidth="1"/>
    <col min="7196" max="7196" width="30.85546875" style="2" customWidth="1"/>
    <col min="7197" max="7424" width="11.42578125" style="2"/>
    <col min="7425" max="7425" width="26.42578125" style="2" customWidth="1"/>
    <col min="7426" max="7426" width="16" style="2" customWidth="1"/>
    <col min="7427" max="7427" width="10" style="2" customWidth="1"/>
    <col min="7428" max="7428" width="15.7109375" style="2" customWidth="1"/>
    <col min="7429" max="7429" width="5.5703125" style="2" customWidth="1"/>
    <col min="7430" max="7430" width="16.5703125" style="2" customWidth="1"/>
    <col min="7431" max="7431" width="18.42578125" style="2" customWidth="1"/>
    <col min="7432" max="7432" width="11" style="2" customWidth="1"/>
    <col min="7433" max="7434" width="14.28515625" style="2" customWidth="1"/>
    <col min="7435" max="7435" width="14.5703125" style="2" customWidth="1"/>
    <col min="7436" max="7436" width="13.5703125" style="2" customWidth="1"/>
    <col min="7437" max="7437" width="10.140625" style="2" customWidth="1"/>
    <col min="7438" max="7438" width="17.42578125" style="2" customWidth="1"/>
    <col min="7439" max="7439" width="7.28515625" style="2" customWidth="1"/>
    <col min="7440" max="7441" width="7.140625" style="2" customWidth="1"/>
    <col min="7442" max="7442" width="7.7109375" style="2" customWidth="1"/>
    <col min="7443" max="7443" width="20.140625" style="2" customWidth="1"/>
    <col min="7444" max="7444" width="1.5703125" style="2" customWidth="1"/>
    <col min="7445" max="7445" width="7.28515625" style="2" customWidth="1"/>
    <col min="7446" max="7446" width="7.5703125" style="2" customWidth="1"/>
    <col min="7447" max="7447" width="7.7109375" style="2" customWidth="1"/>
    <col min="7448" max="7448" width="7.42578125" style="2" customWidth="1"/>
    <col min="7449" max="7449" width="14" style="2" customWidth="1"/>
    <col min="7450" max="7450" width="105" style="2" customWidth="1"/>
    <col min="7451" max="7451" width="26.140625" style="2" customWidth="1"/>
    <col min="7452" max="7452" width="30.85546875" style="2" customWidth="1"/>
    <col min="7453" max="7680" width="11.42578125" style="2"/>
    <col min="7681" max="7681" width="26.42578125" style="2" customWidth="1"/>
    <col min="7682" max="7682" width="16" style="2" customWidth="1"/>
    <col min="7683" max="7683" width="10" style="2" customWidth="1"/>
    <col min="7684" max="7684" width="15.7109375" style="2" customWidth="1"/>
    <col min="7685" max="7685" width="5.5703125" style="2" customWidth="1"/>
    <col min="7686" max="7686" width="16.5703125" style="2" customWidth="1"/>
    <col min="7687" max="7687" width="18.42578125" style="2" customWidth="1"/>
    <col min="7688" max="7688" width="11" style="2" customWidth="1"/>
    <col min="7689" max="7690" width="14.28515625" style="2" customWidth="1"/>
    <col min="7691" max="7691" width="14.5703125" style="2" customWidth="1"/>
    <col min="7692" max="7692" width="13.5703125" style="2" customWidth="1"/>
    <col min="7693" max="7693" width="10.140625" style="2" customWidth="1"/>
    <col min="7694" max="7694" width="17.42578125" style="2" customWidth="1"/>
    <col min="7695" max="7695" width="7.28515625" style="2" customWidth="1"/>
    <col min="7696" max="7697" width="7.140625" style="2" customWidth="1"/>
    <col min="7698" max="7698" width="7.7109375" style="2" customWidth="1"/>
    <col min="7699" max="7699" width="20.140625" style="2" customWidth="1"/>
    <col min="7700" max="7700" width="1.5703125" style="2" customWidth="1"/>
    <col min="7701" max="7701" width="7.28515625" style="2" customWidth="1"/>
    <col min="7702" max="7702" width="7.5703125" style="2" customWidth="1"/>
    <col min="7703" max="7703" width="7.7109375" style="2" customWidth="1"/>
    <col min="7704" max="7704" width="7.42578125" style="2" customWidth="1"/>
    <col min="7705" max="7705" width="14" style="2" customWidth="1"/>
    <col min="7706" max="7706" width="105" style="2" customWidth="1"/>
    <col min="7707" max="7707" width="26.140625" style="2" customWidth="1"/>
    <col min="7708" max="7708" width="30.85546875" style="2" customWidth="1"/>
    <col min="7709" max="7936" width="11.42578125" style="2"/>
    <col min="7937" max="7937" width="26.42578125" style="2" customWidth="1"/>
    <col min="7938" max="7938" width="16" style="2" customWidth="1"/>
    <col min="7939" max="7939" width="10" style="2" customWidth="1"/>
    <col min="7940" max="7940" width="15.7109375" style="2" customWidth="1"/>
    <col min="7941" max="7941" width="5.5703125" style="2" customWidth="1"/>
    <col min="7942" max="7942" width="16.5703125" style="2" customWidth="1"/>
    <col min="7943" max="7943" width="18.42578125" style="2" customWidth="1"/>
    <col min="7944" max="7944" width="11" style="2" customWidth="1"/>
    <col min="7945" max="7946" width="14.28515625" style="2" customWidth="1"/>
    <col min="7947" max="7947" width="14.5703125" style="2" customWidth="1"/>
    <col min="7948" max="7948" width="13.5703125" style="2" customWidth="1"/>
    <col min="7949" max="7949" width="10.140625" style="2" customWidth="1"/>
    <col min="7950" max="7950" width="17.42578125" style="2" customWidth="1"/>
    <col min="7951" max="7951" width="7.28515625" style="2" customWidth="1"/>
    <col min="7952" max="7953" width="7.140625" style="2" customWidth="1"/>
    <col min="7954" max="7954" width="7.7109375" style="2" customWidth="1"/>
    <col min="7955" max="7955" width="20.140625" style="2" customWidth="1"/>
    <col min="7956" max="7956" width="1.5703125" style="2" customWidth="1"/>
    <col min="7957" max="7957" width="7.28515625" style="2" customWidth="1"/>
    <col min="7958" max="7958" width="7.5703125" style="2" customWidth="1"/>
    <col min="7959" max="7959" width="7.7109375" style="2" customWidth="1"/>
    <col min="7960" max="7960" width="7.42578125" style="2" customWidth="1"/>
    <col min="7961" max="7961" width="14" style="2" customWidth="1"/>
    <col min="7962" max="7962" width="105" style="2" customWidth="1"/>
    <col min="7963" max="7963" width="26.140625" style="2" customWidth="1"/>
    <col min="7964" max="7964" width="30.85546875" style="2" customWidth="1"/>
    <col min="7965" max="8192" width="11.42578125" style="2"/>
    <col min="8193" max="8193" width="26.42578125" style="2" customWidth="1"/>
    <col min="8194" max="8194" width="16" style="2" customWidth="1"/>
    <col min="8195" max="8195" width="10" style="2" customWidth="1"/>
    <col min="8196" max="8196" width="15.7109375" style="2" customWidth="1"/>
    <col min="8197" max="8197" width="5.5703125" style="2" customWidth="1"/>
    <col min="8198" max="8198" width="16.5703125" style="2" customWidth="1"/>
    <col min="8199" max="8199" width="18.42578125" style="2" customWidth="1"/>
    <col min="8200" max="8200" width="11" style="2" customWidth="1"/>
    <col min="8201" max="8202" width="14.28515625" style="2" customWidth="1"/>
    <col min="8203" max="8203" width="14.5703125" style="2" customWidth="1"/>
    <col min="8204" max="8204" width="13.5703125" style="2" customWidth="1"/>
    <col min="8205" max="8205" width="10.140625" style="2" customWidth="1"/>
    <col min="8206" max="8206" width="17.42578125" style="2" customWidth="1"/>
    <col min="8207" max="8207" width="7.28515625" style="2" customWidth="1"/>
    <col min="8208" max="8209" width="7.140625" style="2" customWidth="1"/>
    <col min="8210" max="8210" width="7.7109375" style="2" customWidth="1"/>
    <col min="8211" max="8211" width="20.140625" style="2" customWidth="1"/>
    <col min="8212" max="8212" width="1.5703125" style="2" customWidth="1"/>
    <col min="8213" max="8213" width="7.28515625" style="2" customWidth="1"/>
    <col min="8214" max="8214" width="7.5703125" style="2" customWidth="1"/>
    <col min="8215" max="8215" width="7.7109375" style="2" customWidth="1"/>
    <col min="8216" max="8216" width="7.42578125" style="2" customWidth="1"/>
    <col min="8217" max="8217" width="14" style="2" customWidth="1"/>
    <col min="8218" max="8218" width="105" style="2" customWidth="1"/>
    <col min="8219" max="8219" width="26.140625" style="2" customWidth="1"/>
    <col min="8220" max="8220" width="30.85546875" style="2" customWidth="1"/>
    <col min="8221" max="8448" width="11.42578125" style="2"/>
    <col min="8449" max="8449" width="26.42578125" style="2" customWidth="1"/>
    <col min="8450" max="8450" width="16" style="2" customWidth="1"/>
    <col min="8451" max="8451" width="10" style="2" customWidth="1"/>
    <col min="8452" max="8452" width="15.7109375" style="2" customWidth="1"/>
    <col min="8453" max="8453" width="5.5703125" style="2" customWidth="1"/>
    <col min="8454" max="8454" width="16.5703125" style="2" customWidth="1"/>
    <col min="8455" max="8455" width="18.42578125" style="2" customWidth="1"/>
    <col min="8456" max="8456" width="11" style="2" customWidth="1"/>
    <col min="8457" max="8458" width="14.28515625" style="2" customWidth="1"/>
    <col min="8459" max="8459" width="14.5703125" style="2" customWidth="1"/>
    <col min="8460" max="8460" width="13.5703125" style="2" customWidth="1"/>
    <col min="8461" max="8461" width="10.140625" style="2" customWidth="1"/>
    <col min="8462" max="8462" width="17.42578125" style="2" customWidth="1"/>
    <col min="8463" max="8463" width="7.28515625" style="2" customWidth="1"/>
    <col min="8464" max="8465" width="7.140625" style="2" customWidth="1"/>
    <col min="8466" max="8466" width="7.7109375" style="2" customWidth="1"/>
    <col min="8467" max="8467" width="20.140625" style="2" customWidth="1"/>
    <col min="8468" max="8468" width="1.5703125" style="2" customWidth="1"/>
    <col min="8469" max="8469" width="7.28515625" style="2" customWidth="1"/>
    <col min="8470" max="8470" width="7.5703125" style="2" customWidth="1"/>
    <col min="8471" max="8471" width="7.7109375" style="2" customWidth="1"/>
    <col min="8472" max="8472" width="7.42578125" style="2" customWidth="1"/>
    <col min="8473" max="8473" width="14" style="2" customWidth="1"/>
    <col min="8474" max="8474" width="105" style="2" customWidth="1"/>
    <col min="8475" max="8475" width="26.140625" style="2" customWidth="1"/>
    <col min="8476" max="8476" width="30.85546875" style="2" customWidth="1"/>
    <col min="8477" max="8704" width="11.42578125" style="2"/>
    <col min="8705" max="8705" width="26.42578125" style="2" customWidth="1"/>
    <col min="8706" max="8706" width="16" style="2" customWidth="1"/>
    <col min="8707" max="8707" width="10" style="2" customWidth="1"/>
    <col min="8708" max="8708" width="15.7109375" style="2" customWidth="1"/>
    <col min="8709" max="8709" width="5.5703125" style="2" customWidth="1"/>
    <col min="8710" max="8710" width="16.5703125" style="2" customWidth="1"/>
    <col min="8711" max="8711" width="18.42578125" style="2" customWidth="1"/>
    <col min="8712" max="8712" width="11" style="2" customWidth="1"/>
    <col min="8713" max="8714" width="14.28515625" style="2" customWidth="1"/>
    <col min="8715" max="8715" width="14.5703125" style="2" customWidth="1"/>
    <col min="8716" max="8716" width="13.5703125" style="2" customWidth="1"/>
    <col min="8717" max="8717" width="10.140625" style="2" customWidth="1"/>
    <col min="8718" max="8718" width="17.42578125" style="2" customWidth="1"/>
    <col min="8719" max="8719" width="7.28515625" style="2" customWidth="1"/>
    <col min="8720" max="8721" width="7.140625" style="2" customWidth="1"/>
    <col min="8722" max="8722" width="7.7109375" style="2" customWidth="1"/>
    <col min="8723" max="8723" width="20.140625" style="2" customWidth="1"/>
    <col min="8724" max="8724" width="1.5703125" style="2" customWidth="1"/>
    <col min="8725" max="8725" width="7.28515625" style="2" customWidth="1"/>
    <col min="8726" max="8726" width="7.5703125" style="2" customWidth="1"/>
    <col min="8727" max="8727" width="7.7109375" style="2" customWidth="1"/>
    <col min="8728" max="8728" width="7.42578125" style="2" customWidth="1"/>
    <col min="8729" max="8729" width="14" style="2" customWidth="1"/>
    <col min="8730" max="8730" width="105" style="2" customWidth="1"/>
    <col min="8731" max="8731" width="26.140625" style="2" customWidth="1"/>
    <col min="8732" max="8732" width="30.85546875" style="2" customWidth="1"/>
    <col min="8733" max="8960" width="11.42578125" style="2"/>
    <col min="8961" max="8961" width="26.42578125" style="2" customWidth="1"/>
    <col min="8962" max="8962" width="16" style="2" customWidth="1"/>
    <col min="8963" max="8963" width="10" style="2" customWidth="1"/>
    <col min="8964" max="8964" width="15.7109375" style="2" customWidth="1"/>
    <col min="8965" max="8965" width="5.5703125" style="2" customWidth="1"/>
    <col min="8966" max="8966" width="16.5703125" style="2" customWidth="1"/>
    <col min="8967" max="8967" width="18.42578125" style="2" customWidth="1"/>
    <col min="8968" max="8968" width="11" style="2" customWidth="1"/>
    <col min="8969" max="8970" width="14.28515625" style="2" customWidth="1"/>
    <col min="8971" max="8971" width="14.5703125" style="2" customWidth="1"/>
    <col min="8972" max="8972" width="13.5703125" style="2" customWidth="1"/>
    <col min="8973" max="8973" width="10.140625" style="2" customWidth="1"/>
    <col min="8974" max="8974" width="17.42578125" style="2" customWidth="1"/>
    <col min="8975" max="8975" width="7.28515625" style="2" customWidth="1"/>
    <col min="8976" max="8977" width="7.140625" style="2" customWidth="1"/>
    <col min="8978" max="8978" width="7.7109375" style="2" customWidth="1"/>
    <col min="8979" max="8979" width="20.140625" style="2" customWidth="1"/>
    <col min="8980" max="8980" width="1.5703125" style="2" customWidth="1"/>
    <col min="8981" max="8981" width="7.28515625" style="2" customWidth="1"/>
    <col min="8982" max="8982" width="7.5703125" style="2" customWidth="1"/>
    <col min="8983" max="8983" width="7.7109375" style="2" customWidth="1"/>
    <col min="8984" max="8984" width="7.42578125" style="2" customWidth="1"/>
    <col min="8985" max="8985" width="14" style="2" customWidth="1"/>
    <col min="8986" max="8986" width="105" style="2" customWidth="1"/>
    <col min="8987" max="8987" width="26.140625" style="2" customWidth="1"/>
    <col min="8988" max="8988" width="30.85546875" style="2" customWidth="1"/>
    <col min="8989" max="9216" width="11.42578125" style="2"/>
    <col min="9217" max="9217" width="26.42578125" style="2" customWidth="1"/>
    <col min="9218" max="9218" width="16" style="2" customWidth="1"/>
    <col min="9219" max="9219" width="10" style="2" customWidth="1"/>
    <col min="9220" max="9220" width="15.7109375" style="2" customWidth="1"/>
    <col min="9221" max="9221" width="5.5703125" style="2" customWidth="1"/>
    <col min="9222" max="9222" width="16.5703125" style="2" customWidth="1"/>
    <col min="9223" max="9223" width="18.42578125" style="2" customWidth="1"/>
    <col min="9224" max="9224" width="11" style="2" customWidth="1"/>
    <col min="9225" max="9226" width="14.28515625" style="2" customWidth="1"/>
    <col min="9227" max="9227" width="14.5703125" style="2" customWidth="1"/>
    <col min="9228" max="9228" width="13.5703125" style="2" customWidth="1"/>
    <col min="9229" max="9229" width="10.140625" style="2" customWidth="1"/>
    <col min="9230" max="9230" width="17.42578125" style="2" customWidth="1"/>
    <col min="9231" max="9231" width="7.28515625" style="2" customWidth="1"/>
    <col min="9232" max="9233" width="7.140625" style="2" customWidth="1"/>
    <col min="9234" max="9234" width="7.7109375" style="2" customWidth="1"/>
    <col min="9235" max="9235" width="20.140625" style="2" customWidth="1"/>
    <col min="9236" max="9236" width="1.5703125" style="2" customWidth="1"/>
    <col min="9237" max="9237" width="7.28515625" style="2" customWidth="1"/>
    <col min="9238" max="9238" width="7.5703125" style="2" customWidth="1"/>
    <col min="9239" max="9239" width="7.7109375" style="2" customWidth="1"/>
    <col min="9240" max="9240" width="7.42578125" style="2" customWidth="1"/>
    <col min="9241" max="9241" width="14" style="2" customWidth="1"/>
    <col min="9242" max="9242" width="105" style="2" customWidth="1"/>
    <col min="9243" max="9243" width="26.140625" style="2" customWidth="1"/>
    <col min="9244" max="9244" width="30.85546875" style="2" customWidth="1"/>
    <col min="9245" max="9472" width="11.42578125" style="2"/>
    <col min="9473" max="9473" width="26.42578125" style="2" customWidth="1"/>
    <col min="9474" max="9474" width="16" style="2" customWidth="1"/>
    <col min="9475" max="9475" width="10" style="2" customWidth="1"/>
    <col min="9476" max="9476" width="15.7109375" style="2" customWidth="1"/>
    <col min="9477" max="9477" width="5.5703125" style="2" customWidth="1"/>
    <col min="9478" max="9478" width="16.5703125" style="2" customWidth="1"/>
    <col min="9479" max="9479" width="18.42578125" style="2" customWidth="1"/>
    <col min="9480" max="9480" width="11" style="2" customWidth="1"/>
    <col min="9481" max="9482" width="14.28515625" style="2" customWidth="1"/>
    <col min="9483" max="9483" width="14.5703125" style="2" customWidth="1"/>
    <col min="9484" max="9484" width="13.5703125" style="2" customWidth="1"/>
    <col min="9485" max="9485" width="10.140625" style="2" customWidth="1"/>
    <col min="9486" max="9486" width="17.42578125" style="2" customWidth="1"/>
    <col min="9487" max="9487" width="7.28515625" style="2" customWidth="1"/>
    <col min="9488" max="9489" width="7.140625" style="2" customWidth="1"/>
    <col min="9490" max="9490" width="7.7109375" style="2" customWidth="1"/>
    <col min="9491" max="9491" width="20.140625" style="2" customWidth="1"/>
    <col min="9492" max="9492" width="1.5703125" style="2" customWidth="1"/>
    <col min="9493" max="9493" width="7.28515625" style="2" customWidth="1"/>
    <col min="9494" max="9494" width="7.5703125" style="2" customWidth="1"/>
    <col min="9495" max="9495" width="7.7109375" style="2" customWidth="1"/>
    <col min="9496" max="9496" width="7.42578125" style="2" customWidth="1"/>
    <col min="9497" max="9497" width="14" style="2" customWidth="1"/>
    <col min="9498" max="9498" width="105" style="2" customWidth="1"/>
    <col min="9499" max="9499" width="26.140625" style="2" customWidth="1"/>
    <col min="9500" max="9500" width="30.85546875" style="2" customWidth="1"/>
    <col min="9501" max="9728" width="11.42578125" style="2"/>
    <col min="9729" max="9729" width="26.42578125" style="2" customWidth="1"/>
    <col min="9730" max="9730" width="16" style="2" customWidth="1"/>
    <col min="9731" max="9731" width="10" style="2" customWidth="1"/>
    <col min="9732" max="9732" width="15.7109375" style="2" customWidth="1"/>
    <col min="9733" max="9733" width="5.5703125" style="2" customWidth="1"/>
    <col min="9734" max="9734" width="16.5703125" style="2" customWidth="1"/>
    <col min="9735" max="9735" width="18.42578125" style="2" customWidth="1"/>
    <col min="9736" max="9736" width="11" style="2" customWidth="1"/>
    <col min="9737" max="9738" width="14.28515625" style="2" customWidth="1"/>
    <col min="9739" max="9739" width="14.5703125" style="2" customWidth="1"/>
    <col min="9740" max="9740" width="13.5703125" style="2" customWidth="1"/>
    <col min="9741" max="9741" width="10.140625" style="2" customWidth="1"/>
    <col min="9742" max="9742" width="17.42578125" style="2" customWidth="1"/>
    <col min="9743" max="9743" width="7.28515625" style="2" customWidth="1"/>
    <col min="9744" max="9745" width="7.140625" style="2" customWidth="1"/>
    <col min="9746" max="9746" width="7.7109375" style="2" customWidth="1"/>
    <col min="9747" max="9747" width="20.140625" style="2" customWidth="1"/>
    <col min="9748" max="9748" width="1.5703125" style="2" customWidth="1"/>
    <col min="9749" max="9749" width="7.28515625" style="2" customWidth="1"/>
    <col min="9750" max="9750" width="7.5703125" style="2" customWidth="1"/>
    <col min="9751" max="9751" width="7.7109375" style="2" customWidth="1"/>
    <col min="9752" max="9752" width="7.42578125" style="2" customWidth="1"/>
    <col min="9753" max="9753" width="14" style="2" customWidth="1"/>
    <col min="9754" max="9754" width="105" style="2" customWidth="1"/>
    <col min="9755" max="9755" width="26.140625" style="2" customWidth="1"/>
    <col min="9756" max="9756" width="30.85546875" style="2" customWidth="1"/>
    <col min="9757" max="9984" width="11.42578125" style="2"/>
    <col min="9985" max="9985" width="26.42578125" style="2" customWidth="1"/>
    <col min="9986" max="9986" width="16" style="2" customWidth="1"/>
    <col min="9987" max="9987" width="10" style="2" customWidth="1"/>
    <col min="9988" max="9988" width="15.7109375" style="2" customWidth="1"/>
    <col min="9989" max="9989" width="5.5703125" style="2" customWidth="1"/>
    <col min="9990" max="9990" width="16.5703125" style="2" customWidth="1"/>
    <col min="9991" max="9991" width="18.42578125" style="2" customWidth="1"/>
    <col min="9992" max="9992" width="11" style="2" customWidth="1"/>
    <col min="9993" max="9994" width="14.28515625" style="2" customWidth="1"/>
    <col min="9995" max="9995" width="14.5703125" style="2" customWidth="1"/>
    <col min="9996" max="9996" width="13.5703125" style="2" customWidth="1"/>
    <col min="9997" max="9997" width="10.140625" style="2" customWidth="1"/>
    <col min="9998" max="9998" width="17.42578125" style="2" customWidth="1"/>
    <col min="9999" max="9999" width="7.28515625" style="2" customWidth="1"/>
    <col min="10000" max="10001" width="7.140625" style="2" customWidth="1"/>
    <col min="10002" max="10002" width="7.7109375" style="2" customWidth="1"/>
    <col min="10003" max="10003" width="20.140625" style="2" customWidth="1"/>
    <col min="10004" max="10004" width="1.5703125" style="2" customWidth="1"/>
    <col min="10005" max="10005" width="7.28515625" style="2" customWidth="1"/>
    <col min="10006" max="10006" width="7.5703125" style="2" customWidth="1"/>
    <col min="10007" max="10007" width="7.7109375" style="2" customWidth="1"/>
    <col min="10008" max="10008" width="7.42578125" style="2" customWidth="1"/>
    <col min="10009" max="10009" width="14" style="2" customWidth="1"/>
    <col min="10010" max="10010" width="105" style="2" customWidth="1"/>
    <col min="10011" max="10011" width="26.140625" style="2" customWidth="1"/>
    <col min="10012" max="10012" width="30.85546875" style="2" customWidth="1"/>
    <col min="10013" max="10240" width="11.42578125" style="2"/>
    <col min="10241" max="10241" width="26.42578125" style="2" customWidth="1"/>
    <col min="10242" max="10242" width="16" style="2" customWidth="1"/>
    <col min="10243" max="10243" width="10" style="2" customWidth="1"/>
    <col min="10244" max="10244" width="15.7109375" style="2" customWidth="1"/>
    <col min="10245" max="10245" width="5.5703125" style="2" customWidth="1"/>
    <col min="10246" max="10246" width="16.5703125" style="2" customWidth="1"/>
    <col min="10247" max="10247" width="18.42578125" style="2" customWidth="1"/>
    <col min="10248" max="10248" width="11" style="2" customWidth="1"/>
    <col min="10249" max="10250" width="14.28515625" style="2" customWidth="1"/>
    <col min="10251" max="10251" width="14.5703125" style="2" customWidth="1"/>
    <col min="10252" max="10252" width="13.5703125" style="2" customWidth="1"/>
    <col min="10253" max="10253" width="10.140625" style="2" customWidth="1"/>
    <col min="10254" max="10254" width="17.42578125" style="2" customWidth="1"/>
    <col min="10255" max="10255" width="7.28515625" style="2" customWidth="1"/>
    <col min="10256" max="10257" width="7.140625" style="2" customWidth="1"/>
    <col min="10258" max="10258" width="7.7109375" style="2" customWidth="1"/>
    <col min="10259" max="10259" width="20.140625" style="2" customWidth="1"/>
    <col min="10260" max="10260" width="1.5703125" style="2" customWidth="1"/>
    <col min="10261" max="10261" width="7.28515625" style="2" customWidth="1"/>
    <col min="10262" max="10262" width="7.5703125" style="2" customWidth="1"/>
    <col min="10263" max="10263" width="7.7109375" style="2" customWidth="1"/>
    <col min="10264" max="10264" width="7.42578125" style="2" customWidth="1"/>
    <col min="10265" max="10265" width="14" style="2" customWidth="1"/>
    <col min="10266" max="10266" width="105" style="2" customWidth="1"/>
    <col min="10267" max="10267" width="26.140625" style="2" customWidth="1"/>
    <col min="10268" max="10268" width="30.85546875" style="2" customWidth="1"/>
    <col min="10269" max="10496" width="11.42578125" style="2"/>
    <col min="10497" max="10497" width="26.42578125" style="2" customWidth="1"/>
    <col min="10498" max="10498" width="16" style="2" customWidth="1"/>
    <col min="10499" max="10499" width="10" style="2" customWidth="1"/>
    <col min="10500" max="10500" width="15.7109375" style="2" customWidth="1"/>
    <col min="10501" max="10501" width="5.5703125" style="2" customWidth="1"/>
    <col min="10502" max="10502" width="16.5703125" style="2" customWidth="1"/>
    <col min="10503" max="10503" width="18.42578125" style="2" customWidth="1"/>
    <col min="10504" max="10504" width="11" style="2" customWidth="1"/>
    <col min="10505" max="10506" width="14.28515625" style="2" customWidth="1"/>
    <col min="10507" max="10507" width="14.5703125" style="2" customWidth="1"/>
    <col min="10508" max="10508" width="13.5703125" style="2" customWidth="1"/>
    <col min="10509" max="10509" width="10.140625" style="2" customWidth="1"/>
    <col min="10510" max="10510" width="17.42578125" style="2" customWidth="1"/>
    <col min="10511" max="10511" width="7.28515625" style="2" customWidth="1"/>
    <col min="10512" max="10513" width="7.140625" style="2" customWidth="1"/>
    <col min="10514" max="10514" width="7.7109375" style="2" customWidth="1"/>
    <col min="10515" max="10515" width="20.140625" style="2" customWidth="1"/>
    <col min="10516" max="10516" width="1.5703125" style="2" customWidth="1"/>
    <col min="10517" max="10517" width="7.28515625" style="2" customWidth="1"/>
    <col min="10518" max="10518" width="7.5703125" style="2" customWidth="1"/>
    <col min="10519" max="10519" width="7.7109375" style="2" customWidth="1"/>
    <col min="10520" max="10520" width="7.42578125" style="2" customWidth="1"/>
    <col min="10521" max="10521" width="14" style="2" customWidth="1"/>
    <col min="10522" max="10522" width="105" style="2" customWidth="1"/>
    <col min="10523" max="10523" width="26.140625" style="2" customWidth="1"/>
    <col min="10524" max="10524" width="30.85546875" style="2" customWidth="1"/>
    <col min="10525" max="10752" width="11.42578125" style="2"/>
    <col min="10753" max="10753" width="26.42578125" style="2" customWidth="1"/>
    <col min="10754" max="10754" width="16" style="2" customWidth="1"/>
    <col min="10755" max="10755" width="10" style="2" customWidth="1"/>
    <col min="10756" max="10756" width="15.7109375" style="2" customWidth="1"/>
    <col min="10757" max="10757" width="5.5703125" style="2" customWidth="1"/>
    <col min="10758" max="10758" width="16.5703125" style="2" customWidth="1"/>
    <col min="10759" max="10759" width="18.42578125" style="2" customWidth="1"/>
    <col min="10760" max="10760" width="11" style="2" customWidth="1"/>
    <col min="10761" max="10762" width="14.28515625" style="2" customWidth="1"/>
    <col min="10763" max="10763" width="14.5703125" style="2" customWidth="1"/>
    <col min="10764" max="10764" width="13.5703125" style="2" customWidth="1"/>
    <col min="10765" max="10765" width="10.140625" style="2" customWidth="1"/>
    <col min="10766" max="10766" width="17.42578125" style="2" customWidth="1"/>
    <col min="10767" max="10767" width="7.28515625" style="2" customWidth="1"/>
    <col min="10768" max="10769" width="7.140625" style="2" customWidth="1"/>
    <col min="10770" max="10770" width="7.7109375" style="2" customWidth="1"/>
    <col min="10771" max="10771" width="20.140625" style="2" customWidth="1"/>
    <col min="10772" max="10772" width="1.5703125" style="2" customWidth="1"/>
    <col min="10773" max="10773" width="7.28515625" style="2" customWidth="1"/>
    <col min="10774" max="10774" width="7.5703125" style="2" customWidth="1"/>
    <col min="10775" max="10775" width="7.7109375" style="2" customWidth="1"/>
    <col min="10776" max="10776" width="7.42578125" style="2" customWidth="1"/>
    <col min="10777" max="10777" width="14" style="2" customWidth="1"/>
    <col min="10778" max="10778" width="105" style="2" customWidth="1"/>
    <col min="10779" max="10779" width="26.140625" style="2" customWidth="1"/>
    <col min="10780" max="10780" width="30.85546875" style="2" customWidth="1"/>
    <col min="10781" max="11008" width="11.42578125" style="2"/>
    <col min="11009" max="11009" width="26.42578125" style="2" customWidth="1"/>
    <col min="11010" max="11010" width="16" style="2" customWidth="1"/>
    <col min="11011" max="11011" width="10" style="2" customWidth="1"/>
    <col min="11012" max="11012" width="15.7109375" style="2" customWidth="1"/>
    <col min="11013" max="11013" width="5.5703125" style="2" customWidth="1"/>
    <col min="11014" max="11014" width="16.5703125" style="2" customWidth="1"/>
    <col min="11015" max="11015" width="18.42578125" style="2" customWidth="1"/>
    <col min="11016" max="11016" width="11" style="2" customWidth="1"/>
    <col min="11017" max="11018" width="14.28515625" style="2" customWidth="1"/>
    <col min="11019" max="11019" width="14.5703125" style="2" customWidth="1"/>
    <col min="11020" max="11020" width="13.5703125" style="2" customWidth="1"/>
    <col min="11021" max="11021" width="10.140625" style="2" customWidth="1"/>
    <col min="11022" max="11022" width="17.42578125" style="2" customWidth="1"/>
    <col min="11023" max="11023" width="7.28515625" style="2" customWidth="1"/>
    <col min="11024" max="11025" width="7.140625" style="2" customWidth="1"/>
    <col min="11026" max="11026" width="7.7109375" style="2" customWidth="1"/>
    <col min="11027" max="11027" width="20.140625" style="2" customWidth="1"/>
    <col min="11028" max="11028" width="1.5703125" style="2" customWidth="1"/>
    <col min="11029" max="11029" width="7.28515625" style="2" customWidth="1"/>
    <col min="11030" max="11030" width="7.5703125" style="2" customWidth="1"/>
    <col min="11031" max="11031" width="7.7109375" style="2" customWidth="1"/>
    <col min="11032" max="11032" width="7.42578125" style="2" customWidth="1"/>
    <col min="11033" max="11033" width="14" style="2" customWidth="1"/>
    <col min="11034" max="11034" width="105" style="2" customWidth="1"/>
    <col min="11035" max="11035" width="26.140625" style="2" customWidth="1"/>
    <col min="11036" max="11036" width="30.85546875" style="2" customWidth="1"/>
    <col min="11037" max="11264" width="11.42578125" style="2"/>
    <col min="11265" max="11265" width="26.42578125" style="2" customWidth="1"/>
    <col min="11266" max="11266" width="16" style="2" customWidth="1"/>
    <col min="11267" max="11267" width="10" style="2" customWidth="1"/>
    <col min="11268" max="11268" width="15.7109375" style="2" customWidth="1"/>
    <col min="11269" max="11269" width="5.5703125" style="2" customWidth="1"/>
    <col min="11270" max="11270" width="16.5703125" style="2" customWidth="1"/>
    <col min="11271" max="11271" width="18.42578125" style="2" customWidth="1"/>
    <col min="11272" max="11272" width="11" style="2" customWidth="1"/>
    <col min="11273" max="11274" width="14.28515625" style="2" customWidth="1"/>
    <col min="11275" max="11275" width="14.5703125" style="2" customWidth="1"/>
    <col min="11276" max="11276" width="13.5703125" style="2" customWidth="1"/>
    <col min="11277" max="11277" width="10.140625" style="2" customWidth="1"/>
    <col min="11278" max="11278" width="17.42578125" style="2" customWidth="1"/>
    <col min="11279" max="11279" width="7.28515625" style="2" customWidth="1"/>
    <col min="11280" max="11281" width="7.140625" style="2" customWidth="1"/>
    <col min="11282" max="11282" width="7.7109375" style="2" customWidth="1"/>
    <col min="11283" max="11283" width="20.140625" style="2" customWidth="1"/>
    <col min="11284" max="11284" width="1.5703125" style="2" customWidth="1"/>
    <col min="11285" max="11285" width="7.28515625" style="2" customWidth="1"/>
    <col min="11286" max="11286" width="7.5703125" style="2" customWidth="1"/>
    <col min="11287" max="11287" width="7.7109375" style="2" customWidth="1"/>
    <col min="11288" max="11288" width="7.42578125" style="2" customWidth="1"/>
    <col min="11289" max="11289" width="14" style="2" customWidth="1"/>
    <col min="11290" max="11290" width="105" style="2" customWidth="1"/>
    <col min="11291" max="11291" width="26.140625" style="2" customWidth="1"/>
    <col min="11292" max="11292" width="30.85546875" style="2" customWidth="1"/>
    <col min="11293" max="11520" width="11.42578125" style="2"/>
    <col min="11521" max="11521" width="26.42578125" style="2" customWidth="1"/>
    <col min="11522" max="11522" width="16" style="2" customWidth="1"/>
    <col min="11523" max="11523" width="10" style="2" customWidth="1"/>
    <col min="11524" max="11524" width="15.7109375" style="2" customWidth="1"/>
    <col min="11525" max="11525" width="5.5703125" style="2" customWidth="1"/>
    <col min="11526" max="11526" width="16.5703125" style="2" customWidth="1"/>
    <col min="11527" max="11527" width="18.42578125" style="2" customWidth="1"/>
    <col min="11528" max="11528" width="11" style="2" customWidth="1"/>
    <col min="11529" max="11530" width="14.28515625" style="2" customWidth="1"/>
    <col min="11531" max="11531" width="14.5703125" style="2" customWidth="1"/>
    <col min="11532" max="11532" width="13.5703125" style="2" customWidth="1"/>
    <col min="11533" max="11533" width="10.140625" style="2" customWidth="1"/>
    <col min="11534" max="11534" width="17.42578125" style="2" customWidth="1"/>
    <col min="11535" max="11535" width="7.28515625" style="2" customWidth="1"/>
    <col min="11536" max="11537" width="7.140625" style="2" customWidth="1"/>
    <col min="11538" max="11538" width="7.7109375" style="2" customWidth="1"/>
    <col min="11539" max="11539" width="20.140625" style="2" customWidth="1"/>
    <col min="11540" max="11540" width="1.5703125" style="2" customWidth="1"/>
    <col min="11541" max="11541" width="7.28515625" style="2" customWidth="1"/>
    <col min="11542" max="11542" width="7.5703125" style="2" customWidth="1"/>
    <col min="11543" max="11543" width="7.7109375" style="2" customWidth="1"/>
    <col min="11544" max="11544" width="7.42578125" style="2" customWidth="1"/>
    <col min="11545" max="11545" width="14" style="2" customWidth="1"/>
    <col min="11546" max="11546" width="105" style="2" customWidth="1"/>
    <col min="11547" max="11547" width="26.140625" style="2" customWidth="1"/>
    <col min="11548" max="11548" width="30.85546875" style="2" customWidth="1"/>
    <col min="11549" max="11776" width="11.42578125" style="2"/>
    <col min="11777" max="11777" width="26.42578125" style="2" customWidth="1"/>
    <col min="11778" max="11778" width="16" style="2" customWidth="1"/>
    <col min="11779" max="11779" width="10" style="2" customWidth="1"/>
    <col min="11780" max="11780" width="15.7109375" style="2" customWidth="1"/>
    <col min="11781" max="11781" width="5.5703125" style="2" customWidth="1"/>
    <col min="11782" max="11782" width="16.5703125" style="2" customWidth="1"/>
    <col min="11783" max="11783" width="18.42578125" style="2" customWidth="1"/>
    <col min="11784" max="11784" width="11" style="2" customWidth="1"/>
    <col min="11785" max="11786" width="14.28515625" style="2" customWidth="1"/>
    <col min="11787" max="11787" width="14.5703125" style="2" customWidth="1"/>
    <col min="11788" max="11788" width="13.5703125" style="2" customWidth="1"/>
    <col min="11789" max="11789" width="10.140625" style="2" customWidth="1"/>
    <col min="11790" max="11790" width="17.42578125" style="2" customWidth="1"/>
    <col min="11791" max="11791" width="7.28515625" style="2" customWidth="1"/>
    <col min="11792" max="11793" width="7.140625" style="2" customWidth="1"/>
    <col min="11794" max="11794" width="7.7109375" style="2" customWidth="1"/>
    <col min="11795" max="11795" width="20.140625" style="2" customWidth="1"/>
    <col min="11796" max="11796" width="1.5703125" style="2" customWidth="1"/>
    <col min="11797" max="11797" width="7.28515625" style="2" customWidth="1"/>
    <col min="11798" max="11798" width="7.5703125" style="2" customWidth="1"/>
    <col min="11799" max="11799" width="7.7109375" style="2" customWidth="1"/>
    <col min="11800" max="11800" width="7.42578125" style="2" customWidth="1"/>
    <col min="11801" max="11801" width="14" style="2" customWidth="1"/>
    <col min="11802" max="11802" width="105" style="2" customWidth="1"/>
    <col min="11803" max="11803" width="26.140625" style="2" customWidth="1"/>
    <col min="11804" max="11804" width="30.85546875" style="2" customWidth="1"/>
    <col min="11805" max="12032" width="11.42578125" style="2"/>
    <col min="12033" max="12033" width="26.42578125" style="2" customWidth="1"/>
    <col min="12034" max="12034" width="16" style="2" customWidth="1"/>
    <col min="12035" max="12035" width="10" style="2" customWidth="1"/>
    <col min="12036" max="12036" width="15.7109375" style="2" customWidth="1"/>
    <col min="12037" max="12037" width="5.5703125" style="2" customWidth="1"/>
    <col min="12038" max="12038" width="16.5703125" style="2" customWidth="1"/>
    <col min="12039" max="12039" width="18.42578125" style="2" customWidth="1"/>
    <col min="12040" max="12040" width="11" style="2" customWidth="1"/>
    <col min="12041" max="12042" width="14.28515625" style="2" customWidth="1"/>
    <col min="12043" max="12043" width="14.5703125" style="2" customWidth="1"/>
    <col min="12044" max="12044" width="13.5703125" style="2" customWidth="1"/>
    <col min="12045" max="12045" width="10.140625" style="2" customWidth="1"/>
    <col min="12046" max="12046" width="17.42578125" style="2" customWidth="1"/>
    <col min="12047" max="12047" width="7.28515625" style="2" customWidth="1"/>
    <col min="12048" max="12049" width="7.140625" style="2" customWidth="1"/>
    <col min="12050" max="12050" width="7.7109375" style="2" customWidth="1"/>
    <col min="12051" max="12051" width="20.140625" style="2" customWidth="1"/>
    <col min="12052" max="12052" width="1.5703125" style="2" customWidth="1"/>
    <col min="12053" max="12053" width="7.28515625" style="2" customWidth="1"/>
    <col min="12054" max="12054" width="7.5703125" style="2" customWidth="1"/>
    <col min="12055" max="12055" width="7.7109375" style="2" customWidth="1"/>
    <col min="12056" max="12056" width="7.42578125" style="2" customWidth="1"/>
    <col min="12057" max="12057" width="14" style="2" customWidth="1"/>
    <col min="12058" max="12058" width="105" style="2" customWidth="1"/>
    <col min="12059" max="12059" width="26.140625" style="2" customWidth="1"/>
    <col min="12060" max="12060" width="30.85546875" style="2" customWidth="1"/>
    <col min="12061" max="12288" width="11.42578125" style="2"/>
    <col min="12289" max="12289" width="26.42578125" style="2" customWidth="1"/>
    <col min="12290" max="12290" width="16" style="2" customWidth="1"/>
    <col min="12291" max="12291" width="10" style="2" customWidth="1"/>
    <col min="12292" max="12292" width="15.7109375" style="2" customWidth="1"/>
    <col min="12293" max="12293" width="5.5703125" style="2" customWidth="1"/>
    <col min="12294" max="12294" width="16.5703125" style="2" customWidth="1"/>
    <col min="12295" max="12295" width="18.42578125" style="2" customWidth="1"/>
    <col min="12296" max="12296" width="11" style="2" customWidth="1"/>
    <col min="12297" max="12298" width="14.28515625" style="2" customWidth="1"/>
    <col min="12299" max="12299" width="14.5703125" style="2" customWidth="1"/>
    <col min="12300" max="12300" width="13.5703125" style="2" customWidth="1"/>
    <col min="12301" max="12301" width="10.140625" style="2" customWidth="1"/>
    <col min="12302" max="12302" width="17.42578125" style="2" customWidth="1"/>
    <col min="12303" max="12303" width="7.28515625" style="2" customWidth="1"/>
    <col min="12304" max="12305" width="7.140625" style="2" customWidth="1"/>
    <col min="12306" max="12306" width="7.7109375" style="2" customWidth="1"/>
    <col min="12307" max="12307" width="20.140625" style="2" customWidth="1"/>
    <col min="12308" max="12308" width="1.5703125" style="2" customWidth="1"/>
    <col min="12309" max="12309" width="7.28515625" style="2" customWidth="1"/>
    <col min="12310" max="12310" width="7.5703125" style="2" customWidth="1"/>
    <col min="12311" max="12311" width="7.7109375" style="2" customWidth="1"/>
    <col min="12312" max="12312" width="7.42578125" style="2" customWidth="1"/>
    <col min="12313" max="12313" width="14" style="2" customWidth="1"/>
    <col min="12314" max="12314" width="105" style="2" customWidth="1"/>
    <col min="12315" max="12315" width="26.140625" style="2" customWidth="1"/>
    <col min="12316" max="12316" width="30.85546875" style="2" customWidth="1"/>
    <col min="12317" max="12544" width="11.42578125" style="2"/>
    <col min="12545" max="12545" width="26.42578125" style="2" customWidth="1"/>
    <col min="12546" max="12546" width="16" style="2" customWidth="1"/>
    <col min="12547" max="12547" width="10" style="2" customWidth="1"/>
    <col min="12548" max="12548" width="15.7109375" style="2" customWidth="1"/>
    <col min="12549" max="12549" width="5.5703125" style="2" customWidth="1"/>
    <col min="12550" max="12550" width="16.5703125" style="2" customWidth="1"/>
    <col min="12551" max="12551" width="18.42578125" style="2" customWidth="1"/>
    <col min="12552" max="12552" width="11" style="2" customWidth="1"/>
    <col min="12553" max="12554" width="14.28515625" style="2" customWidth="1"/>
    <col min="12555" max="12555" width="14.5703125" style="2" customWidth="1"/>
    <col min="12556" max="12556" width="13.5703125" style="2" customWidth="1"/>
    <col min="12557" max="12557" width="10.140625" style="2" customWidth="1"/>
    <col min="12558" max="12558" width="17.42578125" style="2" customWidth="1"/>
    <col min="12559" max="12559" width="7.28515625" style="2" customWidth="1"/>
    <col min="12560" max="12561" width="7.140625" style="2" customWidth="1"/>
    <col min="12562" max="12562" width="7.7109375" style="2" customWidth="1"/>
    <col min="12563" max="12563" width="20.140625" style="2" customWidth="1"/>
    <col min="12564" max="12564" width="1.5703125" style="2" customWidth="1"/>
    <col min="12565" max="12565" width="7.28515625" style="2" customWidth="1"/>
    <col min="12566" max="12566" width="7.5703125" style="2" customWidth="1"/>
    <col min="12567" max="12567" width="7.7109375" style="2" customWidth="1"/>
    <col min="12568" max="12568" width="7.42578125" style="2" customWidth="1"/>
    <col min="12569" max="12569" width="14" style="2" customWidth="1"/>
    <col min="12570" max="12570" width="105" style="2" customWidth="1"/>
    <col min="12571" max="12571" width="26.140625" style="2" customWidth="1"/>
    <col min="12572" max="12572" width="30.85546875" style="2" customWidth="1"/>
    <col min="12573" max="12800" width="11.42578125" style="2"/>
    <col min="12801" max="12801" width="26.42578125" style="2" customWidth="1"/>
    <col min="12802" max="12802" width="16" style="2" customWidth="1"/>
    <col min="12803" max="12803" width="10" style="2" customWidth="1"/>
    <col min="12804" max="12804" width="15.7109375" style="2" customWidth="1"/>
    <col min="12805" max="12805" width="5.5703125" style="2" customWidth="1"/>
    <col min="12806" max="12806" width="16.5703125" style="2" customWidth="1"/>
    <col min="12807" max="12807" width="18.42578125" style="2" customWidth="1"/>
    <col min="12808" max="12808" width="11" style="2" customWidth="1"/>
    <col min="12809" max="12810" width="14.28515625" style="2" customWidth="1"/>
    <col min="12811" max="12811" width="14.5703125" style="2" customWidth="1"/>
    <col min="12812" max="12812" width="13.5703125" style="2" customWidth="1"/>
    <col min="12813" max="12813" width="10.140625" style="2" customWidth="1"/>
    <col min="12814" max="12814" width="17.42578125" style="2" customWidth="1"/>
    <col min="12815" max="12815" width="7.28515625" style="2" customWidth="1"/>
    <col min="12816" max="12817" width="7.140625" style="2" customWidth="1"/>
    <col min="12818" max="12818" width="7.7109375" style="2" customWidth="1"/>
    <col min="12819" max="12819" width="20.140625" style="2" customWidth="1"/>
    <col min="12820" max="12820" width="1.5703125" style="2" customWidth="1"/>
    <col min="12821" max="12821" width="7.28515625" style="2" customWidth="1"/>
    <col min="12822" max="12822" width="7.5703125" style="2" customWidth="1"/>
    <col min="12823" max="12823" width="7.7109375" style="2" customWidth="1"/>
    <col min="12824" max="12824" width="7.42578125" style="2" customWidth="1"/>
    <col min="12825" max="12825" width="14" style="2" customWidth="1"/>
    <col min="12826" max="12826" width="105" style="2" customWidth="1"/>
    <col min="12827" max="12827" width="26.140625" style="2" customWidth="1"/>
    <col min="12828" max="12828" width="30.85546875" style="2" customWidth="1"/>
    <col min="12829" max="13056" width="11.42578125" style="2"/>
    <col min="13057" max="13057" width="26.42578125" style="2" customWidth="1"/>
    <col min="13058" max="13058" width="16" style="2" customWidth="1"/>
    <col min="13059" max="13059" width="10" style="2" customWidth="1"/>
    <col min="13060" max="13060" width="15.7109375" style="2" customWidth="1"/>
    <col min="13061" max="13061" width="5.5703125" style="2" customWidth="1"/>
    <col min="13062" max="13062" width="16.5703125" style="2" customWidth="1"/>
    <col min="13063" max="13063" width="18.42578125" style="2" customWidth="1"/>
    <col min="13064" max="13064" width="11" style="2" customWidth="1"/>
    <col min="13065" max="13066" width="14.28515625" style="2" customWidth="1"/>
    <col min="13067" max="13067" width="14.5703125" style="2" customWidth="1"/>
    <col min="13068" max="13068" width="13.5703125" style="2" customWidth="1"/>
    <col min="13069" max="13069" width="10.140625" style="2" customWidth="1"/>
    <col min="13070" max="13070" width="17.42578125" style="2" customWidth="1"/>
    <col min="13071" max="13071" width="7.28515625" style="2" customWidth="1"/>
    <col min="13072" max="13073" width="7.140625" style="2" customWidth="1"/>
    <col min="13074" max="13074" width="7.7109375" style="2" customWidth="1"/>
    <col min="13075" max="13075" width="20.140625" style="2" customWidth="1"/>
    <col min="13076" max="13076" width="1.5703125" style="2" customWidth="1"/>
    <col min="13077" max="13077" width="7.28515625" style="2" customWidth="1"/>
    <col min="13078" max="13078" width="7.5703125" style="2" customWidth="1"/>
    <col min="13079" max="13079" width="7.7109375" style="2" customWidth="1"/>
    <col min="13080" max="13080" width="7.42578125" style="2" customWidth="1"/>
    <col min="13081" max="13081" width="14" style="2" customWidth="1"/>
    <col min="13082" max="13082" width="105" style="2" customWidth="1"/>
    <col min="13083" max="13083" width="26.140625" style="2" customWidth="1"/>
    <col min="13084" max="13084" width="30.85546875" style="2" customWidth="1"/>
    <col min="13085" max="13312" width="11.42578125" style="2"/>
    <col min="13313" max="13313" width="26.42578125" style="2" customWidth="1"/>
    <col min="13314" max="13314" width="16" style="2" customWidth="1"/>
    <col min="13315" max="13315" width="10" style="2" customWidth="1"/>
    <col min="13316" max="13316" width="15.7109375" style="2" customWidth="1"/>
    <col min="13317" max="13317" width="5.5703125" style="2" customWidth="1"/>
    <col min="13318" max="13318" width="16.5703125" style="2" customWidth="1"/>
    <col min="13319" max="13319" width="18.42578125" style="2" customWidth="1"/>
    <col min="13320" max="13320" width="11" style="2" customWidth="1"/>
    <col min="13321" max="13322" width="14.28515625" style="2" customWidth="1"/>
    <col min="13323" max="13323" width="14.5703125" style="2" customWidth="1"/>
    <col min="13324" max="13324" width="13.5703125" style="2" customWidth="1"/>
    <col min="13325" max="13325" width="10.140625" style="2" customWidth="1"/>
    <col min="13326" max="13326" width="17.42578125" style="2" customWidth="1"/>
    <col min="13327" max="13327" width="7.28515625" style="2" customWidth="1"/>
    <col min="13328" max="13329" width="7.140625" style="2" customWidth="1"/>
    <col min="13330" max="13330" width="7.7109375" style="2" customWidth="1"/>
    <col min="13331" max="13331" width="20.140625" style="2" customWidth="1"/>
    <col min="13332" max="13332" width="1.5703125" style="2" customWidth="1"/>
    <col min="13333" max="13333" width="7.28515625" style="2" customWidth="1"/>
    <col min="13334" max="13334" width="7.5703125" style="2" customWidth="1"/>
    <col min="13335" max="13335" width="7.7109375" style="2" customWidth="1"/>
    <col min="13336" max="13336" width="7.42578125" style="2" customWidth="1"/>
    <col min="13337" max="13337" width="14" style="2" customWidth="1"/>
    <col min="13338" max="13338" width="105" style="2" customWidth="1"/>
    <col min="13339" max="13339" width="26.140625" style="2" customWidth="1"/>
    <col min="13340" max="13340" width="30.85546875" style="2" customWidth="1"/>
    <col min="13341" max="13568" width="11.42578125" style="2"/>
    <col min="13569" max="13569" width="26.42578125" style="2" customWidth="1"/>
    <col min="13570" max="13570" width="16" style="2" customWidth="1"/>
    <col min="13571" max="13571" width="10" style="2" customWidth="1"/>
    <col min="13572" max="13572" width="15.7109375" style="2" customWidth="1"/>
    <col min="13573" max="13573" width="5.5703125" style="2" customWidth="1"/>
    <col min="13574" max="13574" width="16.5703125" style="2" customWidth="1"/>
    <col min="13575" max="13575" width="18.42578125" style="2" customWidth="1"/>
    <col min="13576" max="13576" width="11" style="2" customWidth="1"/>
    <col min="13577" max="13578" width="14.28515625" style="2" customWidth="1"/>
    <col min="13579" max="13579" width="14.5703125" style="2" customWidth="1"/>
    <col min="13580" max="13580" width="13.5703125" style="2" customWidth="1"/>
    <col min="13581" max="13581" width="10.140625" style="2" customWidth="1"/>
    <col min="13582" max="13582" width="17.42578125" style="2" customWidth="1"/>
    <col min="13583" max="13583" width="7.28515625" style="2" customWidth="1"/>
    <col min="13584" max="13585" width="7.140625" style="2" customWidth="1"/>
    <col min="13586" max="13586" width="7.7109375" style="2" customWidth="1"/>
    <col min="13587" max="13587" width="20.140625" style="2" customWidth="1"/>
    <col min="13588" max="13588" width="1.5703125" style="2" customWidth="1"/>
    <col min="13589" max="13589" width="7.28515625" style="2" customWidth="1"/>
    <col min="13590" max="13590" width="7.5703125" style="2" customWidth="1"/>
    <col min="13591" max="13591" width="7.7109375" style="2" customWidth="1"/>
    <col min="13592" max="13592" width="7.42578125" style="2" customWidth="1"/>
    <col min="13593" max="13593" width="14" style="2" customWidth="1"/>
    <col min="13594" max="13594" width="105" style="2" customWidth="1"/>
    <col min="13595" max="13595" width="26.140625" style="2" customWidth="1"/>
    <col min="13596" max="13596" width="30.85546875" style="2" customWidth="1"/>
    <col min="13597" max="13824" width="11.42578125" style="2"/>
    <col min="13825" max="13825" width="26.42578125" style="2" customWidth="1"/>
    <col min="13826" max="13826" width="16" style="2" customWidth="1"/>
    <col min="13827" max="13827" width="10" style="2" customWidth="1"/>
    <col min="13828" max="13828" width="15.7109375" style="2" customWidth="1"/>
    <col min="13829" max="13829" width="5.5703125" style="2" customWidth="1"/>
    <col min="13830" max="13830" width="16.5703125" style="2" customWidth="1"/>
    <col min="13831" max="13831" width="18.42578125" style="2" customWidth="1"/>
    <col min="13832" max="13832" width="11" style="2" customWidth="1"/>
    <col min="13833" max="13834" width="14.28515625" style="2" customWidth="1"/>
    <col min="13835" max="13835" width="14.5703125" style="2" customWidth="1"/>
    <col min="13836" max="13836" width="13.5703125" style="2" customWidth="1"/>
    <col min="13837" max="13837" width="10.140625" style="2" customWidth="1"/>
    <col min="13838" max="13838" width="17.42578125" style="2" customWidth="1"/>
    <col min="13839" max="13839" width="7.28515625" style="2" customWidth="1"/>
    <col min="13840" max="13841" width="7.140625" style="2" customWidth="1"/>
    <col min="13842" max="13842" width="7.7109375" style="2" customWidth="1"/>
    <col min="13843" max="13843" width="20.140625" style="2" customWidth="1"/>
    <col min="13844" max="13844" width="1.5703125" style="2" customWidth="1"/>
    <col min="13845" max="13845" width="7.28515625" style="2" customWidth="1"/>
    <col min="13846" max="13846" width="7.5703125" style="2" customWidth="1"/>
    <col min="13847" max="13847" width="7.7109375" style="2" customWidth="1"/>
    <col min="13848" max="13848" width="7.42578125" style="2" customWidth="1"/>
    <col min="13849" max="13849" width="14" style="2" customWidth="1"/>
    <col min="13850" max="13850" width="105" style="2" customWidth="1"/>
    <col min="13851" max="13851" width="26.140625" style="2" customWidth="1"/>
    <col min="13852" max="13852" width="30.85546875" style="2" customWidth="1"/>
    <col min="13853" max="14080" width="11.42578125" style="2"/>
    <col min="14081" max="14081" width="26.42578125" style="2" customWidth="1"/>
    <col min="14082" max="14082" width="16" style="2" customWidth="1"/>
    <col min="14083" max="14083" width="10" style="2" customWidth="1"/>
    <col min="14084" max="14084" width="15.7109375" style="2" customWidth="1"/>
    <col min="14085" max="14085" width="5.5703125" style="2" customWidth="1"/>
    <col min="14086" max="14086" width="16.5703125" style="2" customWidth="1"/>
    <col min="14087" max="14087" width="18.42578125" style="2" customWidth="1"/>
    <col min="14088" max="14088" width="11" style="2" customWidth="1"/>
    <col min="14089" max="14090" width="14.28515625" style="2" customWidth="1"/>
    <col min="14091" max="14091" width="14.5703125" style="2" customWidth="1"/>
    <col min="14092" max="14092" width="13.5703125" style="2" customWidth="1"/>
    <col min="14093" max="14093" width="10.140625" style="2" customWidth="1"/>
    <col min="14094" max="14094" width="17.42578125" style="2" customWidth="1"/>
    <col min="14095" max="14095" width="7.28515625" style="2" customWidth="1"/>
    <col min="14096" max="14097" width="7.140625" style="2" customWidth="1"/>
    <col min="14098" max="14098" width="7.7109375" style="2" customWidth="1"/>
    <col min="14099" max="14099" width="20.140625" style="2" customWidth="1"/>
    <col min="14100" max="14100" width="1.5703125" style="2" customWidth="1"/>
    <col min="14101" max="14101" width="7.28515625" style="2" customWidth="1"/>
    <col min="14102" max="14102" width="7.5703125" style="2" customWidth="1"/>
    <col min="14103" max="14103" width="7.7109375" style="2" customWidth="1"/>
    <col min="14104" max="14104" width="7.42578125" style="2" customWidth="1"/>
    <col min="14105" max="14105" width="14" style="2" customWidth="1"/>
    <col min="14106" max="14106" width="105" style="2" customWidth="1"/>
    <col min="14107" max="14107" width="26.140625" style="2" customWidth="1"/>
    <col min="14108" max="14108" width="30.85546875" style="2" customWidth="1"/>
    <col min="14109" max="14336" width="11.42578125" style="2"/>
    <col min="14337" max="14337" width="26.42578125" style="2" customWidth="1"/>
    <col min="14338" max="14338" width="16" style="2" customWidth="1"/>
    <col min="14339" max="14339" width="10" style="2" customWidth="1"/>
    <col min="14340" max="14340" width="15.7109375" style="2" customWidth="1"/>
    <col min="14341" max="14341" width="5.5703125" style="2" customWidth="1"/>
    <col min="14342" max="14342" width="16.5703125" style="2" customWidth="1"/>
    <col min="14343" max="14343" width="18.42578125" style="2" customWidth="1"/>
    <col min="14344" max="14344" width="11" style="2" customWidth="1"/>
    <col min="14345" max="14346" width="14.28515625" style="2" customWidth="1"/>
    <col min="14347" max="14347" width="14.5703125" style="2" customWidth="1"/>
    <col min="14348" max="14348" width="13.5703125" style="2" customWidth="1"/>
    <col min="14349" max="14349" width="10.140625" style="2" customWidth="1"/>
    <col min="14350" max="14350" width="17.42578125" style="2" customWidth="1"/>
    <col min="14351" max="14351" width="7.28515625" style="2" customWidth="1"/>
    <col min="14352" max="14353" width="7.140625" style="2" customWidth="1"/>
    <col min="14354" max="14354" width="7.7109375" style="2" customWidth="1"/>
    <col min="14355" max="14355" width="20.140625" style="2" customWidth="1"/>
    <col min="14356" max="14356" width="1.5703125" style="2" customWidth="1"/>
    <col min="14357" max="14357" width="7.28515625" style="2" customWidth="1"/>
    <col min="14358" max="14358" width="7.5703125" style="2" customWidth="1"/>
    <col min="14359" max="14359" width="7.7109375" style="2" customWidth="1"/>
    <col min="14360" max="14360" width="7.42578125" style="2" customWidth="1"/>
    <col min="14361" max="14361" width="14" style="2" customWidth="1"/>
    <col min="14362" max="14362" width="105" style="2" customWidth="1"/>
    <col min="14363" max="14363" width="26.140625" style="2" customWidth="1"/>
    <col min="14364" max="14364" width="30.85546875" style="2" customWidth="1"/>
    <col min="14365" max="14592" width="11.42578125" style="2"/>
    <col min="14593" max="14593" width="26.42578125" style="2" customWidth="1"/>
    <col min="14594" max="14594" width="16" style="2" customWidth="1"/>
    <col min="14595" max="14595" width="10" style="2" customWidth="1"/>
    <col min="14596" max="14596" width="15.7109375" style="2" customWidth="1"/>
    <col min="14597" max="14597" width="5.5703125" style="2" customWidth="1"/>
    <col min="14598" max="14598" width="16.5703125" style="2" customWidth="1"/>
    <col min="14599" max="14599" width="18.42578125" style="2" customWidth="1"/>
    <col min="14600" max="14600" width="11" style="2" customWidth="1"/>
    <col min="14601" max="14602" width="14.28515625" style="2" customWidth="1"/>
    <col min="14603" max="14603" width="14.5703125" style="2" customWidth="1"/>
    <col min="14604" max="14604" width="13.5703125" style="2" customWidth="1"/>
    <col min="14605" max="14605" width="10.140625" style="2" customWidth="1"/>
    <col min="14606" max="14606" width="17.42578125" style="2" customWidth="1"/>
    <col min="14607" max="14607" width="7.28515625" style="2" customWidth="1"/>
    <col min="14608" max="14609" width="7.140625" style="2" customWidth="1"/>
    <col min="14610" max="14610" width="7.7109375" style="2" customWidth="1"/>
    <col min="14611" max="14611" width="20.140625" style="2" customWidth="1"/>
    <col min="14612" max="14612" width="1.5703125" style="2" customWidth="1"/>
    <col min="14613" max="14613" width="7.28515625" style="2" customWidth="1"/>
    <col min="14614" max="14614" width="7.5703125" style="2" customWidth="1"/>
    <col min="14615" max="14615" width="7.7109375" style="2" customWidth="1"/>
    <col min="14616" max="14616" width="7.42578125" style="2" customWidth="1"/>
    <col min="14617" max="14617" width="14" style="2" customWidth="1"/>
    <col min="14618" max="14618" width="105" style="2" customWidth="1"/>
    <col min="14619" max="14619" width="26.140625" style="2" customWidth="1"/>
    <col min="14620" max="14620" width="30.85546875" style="2" customWidth="1"/>
    <col min="14621" max="14848" width="11.42578125" style="2"/>
    <col min="14849" max="14849" width="26.42578125" style="2" customWidth="1"/>
    <col min="14850" max="14850" width="16" style="2" customWidth="1"/>
    <col min="14851" max="14851" width="10" style="2" customWidth="1"/>
    <col min="14852" max="14852" width="15.7109375" style="2" customWidth="1"/>
    <col min="14853" max="14853" width="5.5703125" style="2" customWidth="1"/>
    <col min="14854" max="14854" width="16.5703125" style="2" customWidth="1"/>
    <col min="14855" max="14855" width="18.42578125" style="2" customWidth="1"/>
    <col min="14856" max="14856" width="11" style="2" customWidth="1"/>
    <col min="14857" max="14858" width="14.28515625" style="2" customWidth="1"/>
    <col min="14859" max="14859" width="14.5703125" style="2" customWidth="1"/>
    <col min="14860" max="14860" width="13.5703125" style="2" customWidth="1"/>
    <col min="14861" max="14861" width="10.140625" style="2" customWidth="1"/>
    <col min="14862" max="14862" width="17.42578125" style="2" customWidth="1"/>
    <col min="14863" max="14863" width="7.28515625" style="2" customWidth="1"/>
    <col min="14864" max="14865" width="7.140625" style="2" customWidth="1"/>
    <col min="14866" max="14866" width="7.7109375" style="2" customWidth="1"/>
    <col min="14867" max="14867" width="20.140625" style="2" customWidth="1"/>
    <col min="14868" max="14868" width="1.5703125" style="2" customWidth="1"/>
    <col min="14869" max="14869" width="7.28515625" style="2" customWidth="1"/>
    <col min="14870" max="14870" width="7.5703125" style="2" customWidth="1"/>
    <col min="14871" max="14871" width="7.7109375" style="2" customWidth="1"/>
    <col min="14872" max="14872" width="7.42578125" style="2" customWidth="1"/>
    <col min="14873" max="14873" width="14" style="2" customWidth="1"/>
    <col min="14874" max="14874" width="105" style="2" customWidth="1"/>
    <col min="14875" max="14875" width="26.140625" style="2" customWidth="1"/>
    <col min="14876" max="14876" width="30.85546875" style="2" customWidth="1"/>
    <col min="14877" max="15104" width="11.42578125" style="2"/>
    <col min="15105" max="15105" width="26.42578125" style="2" customWidth="1"/>
    <col min="15106" max="15106" width="16" style="2" customWidth="1"/>
    <col min="15107" max="15107" width="10" style="2" customWidth="1"/>
    <col min="15108" max="15108" width="15.7109375" style="2" customWidth="1"/>
    <col min="15109" max="15109" width="5.5703125" style="2" customWidth="1"/>
    <col min="15110" max="15110" width="16.5703125" style="2" customWidth="1"/>
    <col min="15111" max="15111" width="18.42578125" style="2" customWidth="1"/>
    <col min="15112" max="15112" width="11" style="2" customWidth="1"/>
    <col min="15113" max="15114" width="14.28515625" style="2" customWidth="1"/>
    <col min="15115" max="15115" width="14.5703125" style="2" customWidth="1"/>
    <col min="15116" max="15116" width="13.5703125" style="2" customWidth="1"/>
    <col min="15117" max="15117" width="10.140625" style="2" customWidth="1"/>
    <col min="15118" max="15118" width="17.42578125" style="2" customWidth="1"/>
    <col min="15119" max="15119" width="7.28515625" style="2" customWidth="1"/>
    <col min="15120" max="15121" width="7.140625" style="2" customWidth="1"/>
    <col min="15122" max="15122" width="7.7109375" style="2" customWidth="1"/>
    <col min="15123" max="15123" width="20.140625" style="2" customWidth="1"/>
    <col min="15124" max="15124" width="1.5703125" style="2" customWidth="1"/>
    <col min="15125" max="15125" width="7.28515625" style="2" customWidth="1"/>
    <col min="15126" max="15126" width="7.5703125" style="2" customWidth="1"/>
    <col min="15127" max="15127" width="7.7109375" style="2" customWidth="1"/>
    <col min="15128" max="15128" width="7.42578125" style="2" customWidth="1"/>
    <col min="15129" max="15129" width="14" style="2" customWidth="1"/>
    <col min="15130" max="15130" width="105" style="2" customWidth="1"/>
    <col min="15131" max="15131" width="26.140625" style="2" customWidth="1"/>
    <col min="15132" max="15132" width="30.85546875" style="2" customWidth="1"/>
    <col min="15133" max="15360" width="11.42578125" style="2"/>
    <col min="15361" max="15361" width="26.42578125" style="2" customWidth="1"/>
    <col min="15362" max="15362" width="16" style="2" customWidth="1"/>
    <col min="15363" max="15363" width="10" style="2" customWidth="1"/>
    <col min="15364" max="15364" width="15.7109375" style="2" customWidth="1"/>
    <col min="15365" max="15365" width="5.5703125" style="2" customWidth="1"/>
    <col min="15366" max="15366" width="16.5703125" style="2" customWidth="1"/>
    <col min="15367" max="15367" width="18.42578125" style="2" customWidth="1"/>
    <col min="15368" max="15368" width="11" style="2" customWidth="1"/>
    <col min="15369" max="15370" width="14.28515625" style="2" customWidth="1"/>
    <col min="15371" max="15371" width="14.5703125" style="2" customWidth="1"/>
    <col min="15372" max="15372" width="13.5703125" style="2" customWidth="1"/>
    <col min="15373" max="15373" width="10.140625" style="2" customWidth="1"/>
    <col min="15374" max="15374" width="17.42578125" style="2" customWidth="1"/>
    <col min="15375" max="15375" width="7.28515625" style="2" customWidth="1"/>
    <col min="15376" max="15377" width="7.140625" style="2" customWidth="1"/>
    <col min="15378" max="15378" width="7.7109375" style="2" customWidth="1"/>
    <col min="15379" max="15379" width="20.140625" style="2" customWidth="1"/>
    <col min="15380" max="15380" width="1.5703125" style="2" customWidth="1"/>
    <col min="15381" max="15381" width="7.28515625" style="2" customWidth="1"/>
    <col min="15382" max="15382" width="7.5703125" style="2" customWidth="1"/>
    <col min="15383" max="15383" width="7.7109375" style="2" customWidth="1"/>
    <col min="15384" max="15384" width="7.42578125" style="2" customWidth="1"/>
    <col min="15385" max="15385" width="14" style="2" customWidth="1"/>
    <col min="15386" max="15386" width="105" style="2" customWidth="1"/>
    <col min="15387" max="15387" width="26.140625" style="2" customWidth="1"/>
    <col min="15388" max="15388" width="30.85546875" style="2" customWidth="1"/>
    <col min="15389" max="15616" width="11.42578125" style="2"/>
    <col min="15617" max="15617" width="26.42578125" style="2" customWidth="1"/>
    <col min="15618" max="15618" width="16" style="2" customWidth="1"/>
    <col min="15619" max="15619" width="10" style="2" customWidth="1"/>
    <col min="15620" max="15620" width="15.7109375" style="2" customWidth="1"/>
    <col min="15621" max="15621" width="5.5703125" style="2" customWidth="1"/>
    <col min="15622" max="15622" width="16.5703125" style="2" customWidth="1"/>
    <col min="15623" max="15623" width="18.42578125" style="2" customWidth="1"/>
    <col min="15624" max="15624" width="11" style="2" customWidth="1"/>
    <col min="15625" max="15626" width="14.28515625" style="2" customWidth="1"/>
    <col min="15627" max="15627" width="14.5703125" style="2" customWidth="1"/>
    <col min="15628" max="15628" width="13.5703125" style="2" customWidth="1"/>
    <col min="15629" max="15629" width="10.140625" style="2" customWidth="1"/>
    <col min="15630" max="15630" width="17.42578125" style="2" customWidth="1"/>
    <col min="15631" max="15631" width="7.28515625" style="2" customWidth="1"/>
    <col min="15632" max="15633" width="7.140625" style="2" customWidth="1"/>
    <col min="15634" max="15634" width="7.7109375" style="2" customWidth="1"/>
    <col min="15635" max="15635" width="20.140625" style="2" customWidth="1"/>
    <col min="15636" max="15636" width="1.5703125" style="2" customWidth="1"/>
    <col min="15637" max="15637" width="7.28515625" style="2" customWidth="1"/>
    <col min="15638" max="15638" width="7.5703125" style="2" customWidth="1"/>
    <col min="15639" max="15639" width="7.7109375" style="2" customWidth="1"/>
    <col min="15640" max="15640" width="7.42578125" style="2" customWidth="1"/>
    <col min="15641" max="15641" width="14" style="2" customWidth="1"/>
    <col min="15642" max="15642" width="105" style="2" customWidth="1"/>
    <col min="15643" max="15643" width="26.140625" style="2" customWidth="1"/>
    <col min="15644" max="15644" width="30.85546875" style="2" customWidth="1"/>
    <col min="15645" max="15872" width="11.42578125" style="2"/>
    <col min="15873" max="15873" width="26.42578125" style="2" customWidth="1"/>
    <col min="15874" max="15874" width="16" style="2" customWidth="1"/>
    <col min="15875" max="15875" width="10" style="2" customWidth="1"/>
    <col min="15876" max="15876" width="15.7109375" style="2" customWidth="1"/>
    <col min="15877" max="15877" width="5.5703125" style="2" customWidth="1"/>
    <col min="15878" max="15878" width="16.5703125" style="2" customWidth="1"/>
    <col min="15879" max="15879" width="18.42578125" style="2" customWidth="1"/>
    <col min="15880" max="15880" width="11" style="2" customWidth="1"/>
    <col min="15881" max="15882" width="14.28515625" style="2" customWidth="1"/>
    <col min="15883" max="15883" width="14.5703125" style="2" customWidth="1"/>
    <col min="15884" max="15884" width="13.5703125" style="2" customWidth="1"/>
    <col min="15885" max="15885" width="10.140625" style="2" customWidth="1"/>
    <col min="15886" max="15886" width="17.42578125" style="2" customWidth="1"/>
    <col min="15887" max="15887" width="7.28515625" style="2" customWidth="1"/>
    <col min="15888" max="15889" width="7.140625" style="2" customWidth="1"/>
    <col min="15890" max="15890" width="7.7109375" style="2" customWidth="1"/>
    <col min="15891" max="15891" width="20.140625" style="2" customWidth="1"/>
    <col min="15892" max="15892" width="1.5703125" style="2" customWidth="1"/>
    <col min="15893" max="15893" width="7.28515625" style="2" customWidth="1"/>
    <col min="15894" max="15894" width="7.5703125" style="2" customWidth="1"/>
    <col min="15895" max="15895" width="7.7109375" style="2" customWidth="1"/>
    <col min="15896" max="15896" width="7.42578125" style="2" customWidth="1"/>
    <col min="15897" max="15897" width="14" style="2" customWidth="1"/>
    <col min="15898" max="15898" width="105" style="2" customWidth="1"/>
    <col min="15899" max="15899" width="26.140625" style="2" customWidth="1"/>
    <col min="15900" max="15900" width="30.85546875" style="2" customWidth="1"/>
    <col min="15901" max="16128" width="11.42578125" style="2"/>
    <col min="16129" max="16129" width="26.42578125" style="2" customWidth="1"/>
    <col min="16130" max="16130" width="16" style="2" customWidth="1"/>
    <col min="16131" max="16131" width="10" style="2" customWidth="1"/>
    <col min="16132" max="16132" width="15.7109375" style="2" customWidth="1"/>
    <col min="16133" max="16133" width="5.5703125" style="2" customWidth="1"/>
    <col min="16134" max="16134" width="16.5703125" style="2" customWidth="1"/>
    <col min="16135" max="16135" width="18.42578125" style="2" customWidth="1"/>
    <col min="16136" max="16136" width="11" style="2" customWidth="1"/>
    <col min="16137" max="16138" width="14.28515625" style="2" customWidth="1"/>
    <col min="16139" max="16139" width="14.5703125" style="2" customWidth="1"/>
    <col min="16140" max="16140" width="13.5703125" style="2" customWidth="1"/>
    <col min="16141" max="16141" width="10.140625" style="2" customWidth="1"/>
    <col min="16142" max="16142" width="17.42578125" style="2" customWidth="1"/>
    <col min="16143" max="16143" width="7.28515625" style="2" customWidth="1"/>
    <col min="16144" max="16145" width="7.140625" style="2" customWidth="1"/>
    <col min="16146" max="16146" width="7.7109375" style="2" customWidth="1"/>
    <col min="16147" max="16147" width="20.140625" style="2" customWidth="1"/>
    <col min="16148" max="16148" width="1.5703125" style="2" customWidth="1"/>
    <col min="16149" max="16149" width="7.28515625" style="2" customWidth="1"/>
    <col min="16150" max="16150" width="7.5703125" style="2" customWidth="1"/>
    <col min="16151" max="16151" width="7.7109375" style="2" customWidth="1"/>
    <col min="16152" max="16152" width="7.42578125" style="2" customWidth="1"/>
    <col min="16153" max="16153" width="14" style="2" customWidth="1"/>
    <col min="16154" max="16154" width="105" style="2" customWidth="1"/>
    <col min="16155" max="16155" width="26.140625" style="2" customWidth="1"/>
    <col min="16156" max="16156" width="30.85546875" style="2" customWidth="1"/>
    <col min="16157" max="16384" width="11.42578125" style="2"/>
  </cols>
  <sheetData>
    <row r="1" spans="1:28" ht="38.25" customHeight="1" thickBot="1" x14ac:dyDescent="0.3">
      <c r="A1" s="906"/>
      <c r="B1" s="906"/>
      <c r="C1" s="906"/>
      <c r="D1" s="906"/>
      <c r="E1" s="906"/>
      <c r="F1" s="906"/>
      <c r="G1" s="906"/>
      <c r="H1" s="906"/>
      <c r="I1" s="906"/>
      <c r="J1" s="906"/>
      <c r="K1" s="906"/>
      <c r="L1" s="906"/>
      <c r="M1" s="906"/>
      <c r="N1" s="906"/>
      <c r="O1" s="906"/>
      <c r="P1" s="906"/>
      <c r="Q1" s="906"/>
      <c r="R1" s="906"/>
      <c r="S1" s="906"/>
      <c r="T1" s="906"/>
      <c r="U1" s="906"/>
      <c r="V1" s="906"/>
      <c r="W1" s="906"/>
      <c r="X1" s="906"/>
      <c r="Y1" s="906"/>
      <c r="Z1" s="906"/>
    </row>
    <row r="2" spans="1:28" ht="15.75" x14ac:dyDescent="0.25">
      <c r="A2" s="150"/>
      <c r="B2" s="730" t="s">
        <v>0</v>
      </c>
      <c r="C2" s="731"/>
      <c r="D2" s="731"/>
      <c r="E2" s="731"/>
      <c r="F2" s="731"/>
      <c r="G2" s="731"/>
      <c r="H2" s="731"/>
      <c r="I2" s="731"/>
      <c r="J2" s="731"/>
      <c r="K2" s="731"/>
      <c r="L2" s="731"/>
      <c r="M2" s="731"/>
      <c r="N2" s="731"/>
      <c r="O2" s="731"/>
      <c r="P2" s="731"/>
      <c r="Q2" s="731"/>
      <c r="R2" s="731"/>
      <c r="S2" s="731"/>
      <c r="T2" s="731"/>
      <c r="U2" s="731"/>
      <c r="V2" s="731"/>
      <c r="W2" s="731"/>
      <c r="X2" s="731"/>
      <c r="Y2" s="731"/>
      <c r="Z2" s="731"/>
      <c r="AA2" s="732"/>
      <c r="AB2" s="907" t="s">
        <v>1</v>
      </c>
    </row>
    <row r="3" spans="1:28" x14ac:dyDescent="0.25">
      <c r="A3" s="151"/>
      <c r="B3" s="733" t="s">
        <v>2</v>
      </c>
      <c r="C3" s="734"/>
      <c r="D3" s="734"/>
      <c r="E3" s="734"/>
      <c r="F3" s="734"/>
      <c r="G3" s="734"/>
      <c r="H3" s="734"/>
      <c r="I3" s="734"/>
      <c r="J3" s="734"/>
      <c r="K3" s="734"/>
      <c r="L3" s="734"/>
      <c r="M3" s="734"/>
      <c r="N3" s="734"/>
      <c r="O3" s="734"/>
      <c r="P3" s="734"/>
      <c r="Q3" s="734"/>
      <c r="R3" s="734"/>
      <c r="S3" s="734"/>
      <c r="T3" s="734"/>
      <c r="U3" s="734"/>
      <c r="V3" s="734"/>
      <c r="W3" s="734"/>
      <c r="X3" s="734"/>
      <c r="Y3" s="734"/>
      <c r="Z3" s="734"/>
      <c r="AA3" s="735"/>
      <c r="AB3" s="5" t="s">
        <v>3</v>
      </c>
    </row>
    <row r="4" spans="1:28" ht="21" x14ac:dyDescent="0.25">
      <c r="A4" s="151"/>
      <c r="B4" s="736" t="s">
        <v>4</v>
      </c>
      <c r="C4" s="737"/>
      <c r="D4" s="737"/>
      <c r="E4" s="737"/>
      <c r="F4" s="737"/>
      <c r="G4" s="737"/>
      <c r="H4" s="737"/>
      <c r="I4" s="737"/>
      <c r="J4" s="737"/>
      <c r="K4" s="737"/>
      <c r="L4" s="737"/>
      <c r="M4" s="737"/>
      <c r="N4" s="737"/>
      <c r="O4" s="737"/>
      <c r="P4" s="737"/>
      <c r="Q4" s="737"/>
      <c r="R4" s="737"/>
      <c r="S4" s="737"/>
      <c r="T4" s="737"/>
      <c r="U4" s="737"/>
      <c r="V4" s="737"/>
      <c r="W4" s="737"/>
      <c r="X4" s="737"/>
      <c r="Y4" s="737"/>
      <c r="Z4" s="737"/>
      <c r="AA4" s="738"/>
      <c r="AB4" s="5" t="s">
        <v>5</v>
      </c>
    </row>
    <row r="5" spans="1:28" ht="15.75" customHeight="1" thickBot="1" x14ac:dyDescent="0.3">
      <c r="A5" s="152"/>
      <c r="B5" s="739"/>
      <c r="C5" s="740"/>
      <c r="D5" s="740"/>
      <c r="E5" s="740"/>
      <c r="F5" s="740"/>
      <c r="G5" s="740"/>
      <c r="H5" s="740"/>
      <c r="I5" s="740"/>
      <c r="J5" s="740"/>
      <c r="K5" s="740"/>
      <c r="L5" s="740"/>
      <c r="M5" s="740"/>
      <c r="N5" s="740"/>
      <c r="O5" s="740"/>
      <c r="P5" s="740"/>
      <c r="Q5" s="740"/>
      <c r="R5" s="740"/>
      <c r="S5" s="740"/>
      <c r="T5" s="740"/>
      <c r="U5" s="740"/>
      <c r="V5" s="740"/>
      <c r="W5" s="740"/>
      <c r="X5" s="740"/>
      <c r="Y5" s="740"/>
      <c r="Z5" s="740"/>
      <c r="AA5" s="741"/>
      <c r="AB5" s="908" t="s">
        <v>6</v>
      </c>
    </row>
    <row r="6" spans="1:28" ht="6.75" customHeight="1" thickBot="1" x14ac:dyDescent="0.3">
      <c r="A6" s="165"/>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row>
    <row r="7" spans="1:28" x14ac:dyDescent="0.25">
      <c r="A7" s="7" t="s">
        <v>7</v>
      </c>
      <c r="B7" s="269" t="s">
        <v>1070</v>
      </c>
      <c r="C7" s="909"/>
      <c r="D7" s="909"/>
      <c r="E7" s="909"/>
      <c r="F7" s="909"/>
      <c r="G7" s="909"/>
      <c r="H7" s="909"/>
      <c r="I7" s="909"/>
      <c r="J7" s="909"/>
      <c r="K7" s="909"/>
      <c r="L7" s="909"/>
      <c r="M7" s="909"/>
      <c r="N7" s="909"/>
      <c r="O7" s="909"/>
      <c r="P7" s="909"/>
      <c r="Q7" s="909"/>
      <c r="R7" s="909"/>
      <c r="S7" s="909"/>
      <c r="T7" s="909"/>
      <c r="U7" s="909"/>
      <c r="V7" s="909"/>
      <c r="W7" s="909"/>
      <c r="X7" s="909"/>
      <c r="Y7" s="909"/>
      <c r="Z7" s="909"/>
      <c r="AA7" s="909"/>
      <c r="AB7" s="910"/>
    </row>
    <row r="8" spans="1:28" x14ac:dyDescent="0.25">
      <c r="A8" s="8" t="s">
        <v>9</v>
      </c>
      <c r="B8" s="171" t="s">
        <v>696</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5"/>
    </row>
    <row r="9" spans="1:28" x14ac:dyDescent="0.25">
      <c r="A9" s="8" t="s">
        <v>11</v>
      </c>
      <c r="B9" s="171"/>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5"/>
    </row>
    <row r="10" spans="1:28" x14ac:dyDescent="0.25">
      <c r="A10" s="171" t="s">
        <v>13</v>
      </c>
      <c r="B10" s="144"/>
      <c r="C10" s="911"/>
      <c r="D10" s="171"/>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x14ac:dyDescent="0.25">
      <c r="A11" s="912" t="s">
        <v>14</v>
      </c>
      <c r="B11" s="9" t="s">
        <v>15</v>
      </c>
      <c r="C11" s="35"/>
      <c r="D11" s="146">
        <v>43851</v>
      </c>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3"/>
    </row>
    <row r="12" spans="1:28" x14ac:dyDescent="0.25">
      <c r="A12" s="913"/>
      <c r="B12" s="9" t="s">
        <v>16</v>
      </c>
      <c r="C12" s="10"/>
      <c r="D12" s="146">
        <v>44152</v>
      </c>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x14ac:dyDescent="0.25">
      <c r="A13" s="914"/>
      <c r="B13" s="9" t="s">
        <v>18</v>
      </c>
      <c r="C13" s="10" t="s">
        <v>17</v>
      </c>
      <c r="D13" s="146" t="s">
        <v>1071</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15.75" thickBot="1" x14ac:dyDescent="0.3">
      <c r="A14" s="11" t="s">
        <v>19</v>
      </c>
      <c r="B14" s="128" t="s">
        <v>1072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915"/>
      <c r="AB15" s="915"/>
    </row>
    <row r="16" spans="1:28" x14ac:dyDescent="0.25">
      <c r="A16" s="133" t="s">
        <v>20</v>
      </c>
      <c r="B16" s="133" t="s">
        <v>21</v>
      </c>
      <c r="C16" s="133" t="s">
        <v>22</v>
      </c>
      <c r="D16" s="133" t="s">
        <v>23</v>
      </c>
      <c r="E16" s="133" t="s">
        <v>24</v>
      </c>
      <c r="F16" s="133" t="s">
        <v>25</v>
      </c>
      <c r="G16" s="133" t="s">
        <v>26</v>
      </c>
      <c r="H16" s="133" t="s">
        <v>27</v>
      </c>
      <c r="I16" s="133" t="s">
        <v>28</v>
      </c>
      <c r="J16" s="133" t="s">
        <v>29</v>
      </c>
      <c r="K16" s="133" t="s">
        <v>30</v>
      </c>
      <c r="L16" s="133" t="s">
        <v>31</v>
      </c>
      <c r="M16" s="133" t="s">
        <v>32</v>
      </c>
      <c r="N16" s="133" t="s">
        <v>33</v>
      </c>
      <c r="O16" s="127" t="s">
        <v>34</v>
      </c>
      <c r="P16" s="916"/>
      <c r="Q16" s="916"/>
      <c r="R16" s="916"/>
      <c r="S16" s="917"/>
      <c r="T16" s="112"/>
      <c r="U16" s="918" t="s">
        <v>35</v>
      </c>
      <c r="V16" s="919"/>
      <c r="W16" s="919"/>
      <c r="X16" s="919"/>
      <c r="Y16" s="114"/>
      <c r="Z16" s="133" t="s">
        <v>36</v>
      </c>
      <c r="AA16" s="133" t="s">
        <v>37</v>
      </c>
      <c r="AB16" s="118" t="s">
        <v>38</v>
      </c>
    </row>
    <row r="17" spans="1:28" ht="26.25" thickBot="1" x14ac:dyDescent="0.3">
      <c r="A17" s="134"/>
      <c r="B17" s="134"/>
      <c r="C17" s="134"/>
      <c r="D17" s="134"/>
      <c r="E17" s="134"/>
      <c r="F17" s="134"/>
      <c r="G17" s="134"/>
      <c r="H17" s="134"/>
      <c r="I17" s="134"/>
      <c r="J17" s="134"/>
      <c r="K17" s="134"/>
      <c r="L17" s="134"/>
      <c r="M17" s="134"/>
      <c r="N17" s="134"/>
      <c r="O17" s="15" t="s">
        <v>39</v>
      </c>
      <c r="P17" s="15" t="s">
        <v>40</v>
      </c>
      <c r="Q17" s="15" t="s">
        <v>41</v>
      </c>
      <c r="R17" s="15" t="s">
        <v>42</v>
      </c>
      <c r="S17" s="16" t="s">
        <v>43</v>
      </c>
      <c r="T17" s="113"/>
      <c r="U17" s="17" t="s">
        <v>39</v>
      </c>
      <c r="V17" s="15" t="s">
        <v>40</v>
      </c>
      <c r="W17" s="15" t="s">
        <v>41</v>
      </c>
      <c r="X17" s="15" t="s">
        <v>42</v>
      </c>
      <c r="Y17" s="16" t="s">
        <v>44</v>
      </c>
      <c r="Z17" s="134"/>
      <c r="AA17" s="134"/>
      <c r="AB17" s="119"/>
    </row>
    <row r="18" spans="1:28" ht="267.75" x14ac:dyDescent="0.25">
      <c r="A18" s="120" t="s">
        <v>45</v>
      </c>
      <c r="B18" s="123" t="s">
        <v>1073</v>
      </c>
      <c r="C18" s="123" t="s">
        <v>1074</v>
      </c>
      <c r="D18" s="123" t="s">
        <v>1075</v>
      </c>
      <c r="E18" s="757">
        <v>1</v>
      </c>
      <c r="F18" s="757" t="s">
        <v>500</v>
      </c>
      <c r="G18" s="757" t="s">
        <v>501</v>
      </c>
      <c r="H18" s="757" t="s">
        <v>1076</v>
      </c>
      <c r="I18" s="757" t="s">
        <v>1077</v>
      </c>
      <c r="J18" s="831" t="s">
        <v>1078</v>
      </c>
      <c r="K18" s="757" t="s">
        <v>187</v>
      </c>
      <c r="L18" s="757" t="s">
        <v>870</v>
      </c>
      <c r="M18" s="757" t="s">
        <v>188</v>
      </c>
      <c r="N18" s="757" t="s">
        <v>1079</v>
      </c>
      <c r="O18" s="920">
        <v>0.25</v>
      </c>
      <c r="P18" s="920">
        <v>0.25</v>
      </c>
      <c r="Q18" s="920">
        <v>0.25</v>
      </c>
      <c r="R18" s="920">
        <v>0.25</v>
      </c>
      <c r="S18" s="832">
        <f>SUM(O18:R18)</f>
        <v>1</v>
      </c>
      <c r="T18" s="113"/>
      <c r="U18" s="921">
        <v>0.25</v>
      </c>
      <c r="V18" s="920">
        <v>0.25</v>
      </c>
      <c r="W18" s="920">
        <v>0.25</v>
      </c>
      <c r="X18" s="920">
        <v>0.25</v>
      </c>
      <c r="Y18" s="922">
        <f>SUM(U18:X18)</f>
        <v>1</v>
      </c>
      <c r="Z18" s="923" t="s">
        <v>1080</v>
      </c>
      <c r="AA18" s="924"/>
      <c r="AB18" s="925" t="s">
        <v>323</v>
      </c>
    </row>
    <row r="19" spans="1:28" ht="153" x14ac:dyDescent="0.25">
      <c r="A19" s="121"/>
      <c r="B19" s="100"/>
      <c r="C19" s="100"/>
      <c r="D19" s="101"/>
      <c r="E19" s="35">
        <v>2</v>
      </c>
      <c r="F19" s="35" t="s">
        <v>505</v>
      </c>
      <c r="G19" s="35" t="s">
        <v>506</v>
      </c>
      <c r="H19" s="35" t="s">
        <v>1076</v>
      </c>
      <c r="I19" s="35" t="s">
        <v>1081</v>
      </c>
      <c r="J19" s="35" t="s">
        <v>1082</v>
      </c>
      <c r="K19" s="20" t="s">
        <v>187</v>
      </c>
      <c r="L19" s="35" t="s">
        <v>870</v>
      </c>
      <c r="M19" s="35" t="s">
        <v>188</v>
      </c>
      <c r="N19" s="35" t="s">
        <v>1083</v>
      </c>
      <c r="O19" s="26">
        <v>0.25</v>
      </c>
      <c r="P19" s="26">
        <v>0.25</v>
      </c>
      <c r="Q19" s="26">
        <v>0.25</v>
      </c>
      <c r="R19" s="26">
        <v>0.25</v>
      </c>
      <c r="S19" s="435">
        <f>SUM(O19:R19)</f>
        <v>1</v>
      </c>
      <c r="T19" s="113"/>
      <c r="U19" s="415">
        <v>0.25</v>
      </c>
      <c r="V19" s="26">
        <v>0.25</v>
      </c>
      <c r="W19" s="26">
        <v>0.25</v>
      </c>
      <c r="X19" s="26">
        <v>0.25</v>
      </c>
      <c r="Y19" s="926">
        <f>SUM(U19:X19)</f>
        <v>1</v>
      </c>
      <c r="Z19" s="25" t="s">
        <v>1084</v>
      </c>
      <c r="AA19" s="890"/>
      <c r="AB19" s="927" t="s">
        <v>323</v>
      </c>
    </row>
    <row r="20" spans="1:28" ht="191.25" x14ac:dyDescent="0.25">
      <c r="A20" s="121"/>
      <c r="B20" s="100"/>
      <c r="C20" s="100"/>
      <c r="D20" s="35" t="s">
        <v>1085</v>
      </c>
      <c r="E20" s="20">
        <v>1</v>
      </c>
      <c r="F20" s="20" t="s">
        <v>1086</v>
      </c>
      <c r="G20" s="20" t="s">
        <v>1087</v>
      </c>
      <c r="H20" s="20" t="s">
        <v>1076</v>
      </c>
      <c r="I20" s="20" t="s">
        <v>1088</v>
      </c>
      <c r="J20" s="46" t="s">
        <v>1089</v>
      </c>
      <c r="K20" s="20" t="s">
        <v>187</v>
      </c>
      <c r="L20" s="20" t="s">
        <v>870</v>
      </c>
      <c r="M20" s="20" t="s">
        <v>188</v>
      </c>
      <c r="N20" s="20" t="s">
        <v>1090</v>
      </c>
      <c r="O20" s="47">
        <v>0</v>
      </c>
      <c r="P20" s="47">
        <v>0</v>
      </c>
      <c r="Q20" s="47">
        <v>1</v>
      </c>
      <c r="R20" s="47">
        <v>0</v>
      </c>
      <c r="S20" s="435">
        <f t="shared" ref="S20:S26" si="0">SUM(O20:R20)</f>
        <v>1</v>
      </c>
      <c r="T20" s="113"/>
      <c r="U20" s="511">
        <v>0</v>
      </c>
      <c r="V20" s="47">
        <v>0</v>
      </c>
      <c r="W20" s="47">
        <v>1</v>
      </c>
      <c r="X20" s="47">
        <v>0</v>
      </c>
      <c r="Y20" s="926">
        <f t="shared" ref="Y20:Y26" si="1">SUM(U20:X20)</f>
        <v>1</v>
      </c>
      <c r="Z20" s="928" t="s">
        <v>1091</v>
      </c>
      <c r="AA20" s="929"/>
      <c r="AB20" s="927" t="s">
        <v>323</v>
      </c>
    </row>
    <row r="21" spans="1:28" ht="382.5" x14ac:dyDescent="0.25">
      <c r="A21" s="121"/>
      <c r="B21" s="100"/>
      <c r="C21" s="100"/>
      <c r="D21" s="99" t="s">
        <v>1092</v>
      </c>
      <c r="E21" s="20">
        <v>1</v>
      </c>
      <c r="F21" s="20" t="s">
        <v>509</v>
      </c>
      <c r="G21" s="20" t="s">
        <v>510</v>
      </c>
      <c r="H21" s="20" t="s">
        <v>1093</v>
      </c>
      <c r="I21" s="20" t="s">
        <v>1094</v>
      </c>
      <c r="J21" s="46" t="s">
        <v>1095</v>
      </c>
      <c r="K21" s="20" t="s">
        <v>187</v>
      </c>
      <c r="L21" s="20" t="s">
        <v>870</v>
      </c>
      <c r="M21" s="20" t="s">
        <v>188</v>
      </c>
      <c r="N21" s="20" t="s">
        <v>1096</v>
      </c>
      <c r="O21" s="47">
        <v>0.25</v>
      </c>
      <c r="P21" s="47">
        <v>0.25</v>
      </c>
      <c r="Q21" s="47">
        <v>0.25</v>
      </c>
      <c r="R21" s="47">
        <v>0.25</v>
      </c>
      <c r="S21" s="435">
        <f t="shared" si="0"/>
        <v>1</v>
      </c>
      <c r="T21" s="113"/>
      <c r="U21" s="511">
        <v>0.25</v>
      </c>
      <c r="V21" s="47">
        <v>0.25</v>
      </c>
      <c r="W21" s="47">
        <v>0.25</v>
      </c>
      <c r="X21" s="47">
        <v>0.25</v>
      </c>
      <c r="Y21" s="926">
        <f t="shared" si="1"/>
        <v>1</v>
      </c>
      <c r="Z21" s="930" t="s">
        <v>1097</v>
      </c>
      <c r="AA21" s="175"/>
      <c r="AB21" s="931" t="s">
        <v>323</v>
      </c>
    </row>
    <row r="22" spans="1:28" ht="153" x14ac:dyDescent="0.25">
      <c r="A22" s="121"/>
      <c r="B22" s="100"/>
      <c r="C22" s="100"/>
      <c r="D22" s="101"/>
      <c r="E22" s="35">
        <v>2</v>
      </c>
      <c r="F22" s="35" t="s">
        <v>1098</v>
      </c>
      <c r="G22" s="35" t="s">
        <v>1099</v>
      </c>
      <c r="H22" s="35" t="s">
        <v>1076</v>
      </c>
      <c r="I22" s="35" t="s">
        <v>1100</v>
      </c>
      <c r="J22" s="35" t="s">
        <v>1101</v>
      </c>
      <c r="K22" s="20" t="s">
        <v>187</v>
      </c>
      <c r="L22" s="35" t="s">
        <v>870</v>
      </c>
      <c r="M22" s="35" t="s">
        <v>188</v>
      </c>
      <c r="N22" s="35" t="s">
        <v>1100</v>
      </c>
      <c r="O22" s="26">
        <v>0.25</v>
      </c>
      <c r="P22" s="26">
        <v>0.25</v>
      </c>
      <c r="Q22" s="26">
        <v>0.25</v>
      </c>
      <c r="R22" s="26">
        <v>0.25</v>
      </c>
      <c r="S22" s="435">
        <f t="shared" si="0"/>
        <v>1</v>
      </c>
      <c r="T22" s="113"/>
      <c r="U22" s="415">
        <v>0.25</v>
      </c>
      <c r="V22" s="26">
        <v>0.25</v>
      </c>
      <c r="W22" s="26">
        <v>0.25</v>
      </c>
      <c r="X22" s="26">
        <v>0.25</v>
      </c>
      <c r="Y22" s="926">
        <f t="shared" si="1"/>
        <v>1</v>
      </c>
      <c r="Z22" s="43" t="s">
        <v>1102</v>
      </c>
      <c r="AA22" s="175"/>
      <c r="AB22" s="931" t="s">
        <v>323</v>
      </c>
    </row>
    <row r="23" spans="1:28" ht="140.25" x14ac:dyDescent="0.25">
      <c r="A23" s="121"/>
      <c r="B23" s="100"/>
      <c r="C23" s="100"/>
      <c r="D23" s="99" t="s">
        <v>1103</v>
      </c>
      <c r="E23" s="20">
        <v>1</v>
      </c>
      <c r="F23" s="20" t="s">
        <v>1104</v>
      </c>
      <c r="G23" s="20" t="s">
        <v>501</v>
      </c>
      <c r="H23" s="20" t="s">
        <v>1076</v>
      </c>
      <c r="I23" s="20" t="s">
        <v>1105</v>
      </c>
      <c r="J23" s="46" t="s">
        <v>1106</v>
      </c>
      <c r="K23" s="20" t="s">
        <v>187</v>
      </c>
      <c r="L23" s="20" t="s">
        <v>870</v>
      </c>
      <c r="M23" s="20" t="s">
        <v>188</v>
      </c>
      <c r="N23" s="20" t="s">
        <v>1107</v>
      </c>
      <c r="O23" s="47">
        <v>0.25</v>
      </c>
      <c r="P23" s="47">
        <v>0.25</v>
      </c>
      <c r="Q23" s="47">
        <v>0.25</v>
      </c>
      <c r="R23" s="47">
        <v>0.25</v>
      </c>
      <c r="S23" s="435">
        <f t="shared" si="0"/>
        <v>1</v>
      </c>
      <c r="T23" s="113"/>
      <c r="U23" s="511">
        <v>0.25</v>
      </c>
      <c r="V23" s="47">
        <v>0.25</v>
      </c>
      <c r="W23" s="47">
        <v>0.25</v>
      </c>
      <c r="X23" s="47">
        <v>0.25</v>
      </c>
      <c r="Y23" s="926">
        <f t="shared" si="1"/>
        <v>1</v>
      </c>
      <c r="Z23" s="218" t="s">
        <v>1108</v>
      </c>
      <c r="AA23" s="175"/>
      <c r="AB23" s="931" t="s">
        <v>323</v>
      </c>
    </row>
    <row r="24" spans="1:28" ht="293.25" x14ac:dyDescent="0.25">
      <c r="A24" s="121"/>
      <c r="B24" s="100"/>
      <c r="C24" s="100"/>
      <c r="D24" s="100"/>
      <c r="E24" s="35">
        <v>2</v>
      </c>
      <c r="F24" s="35" t="s">
        <v>1109</v>
      </c>
      <c r="G24" s="35" t="s">
        <v>501</v>
      </c>
      <c r="H24" s="35" t="s">
        <v>1076</v>
      </c>
      <c r="I24" s="35" t="s">
        <v>1110</v>
      </c>
      <c r="J24" s="35" t="s">
        <v>1111</v>
      </c>
      <c r="K24" s="20" t="s">
        <v>187</v>
      </c>
      <c r="L24" s="35" t="s">
        <v>870</v>
      </c>
      <c r="M24" s="35" t="s">
        <v>188</v>
      </c>
      <c r="N24" s="35" t="s">
        <v>1112</v>
      </c>
      <c r="O24" s="26">
        <v>0.25</v>
      </c>
      <c r="P24" s="26">
        <v>0.25</v>
      </c>
      <c r="Q24" s="26">
        <v>0.25</v>
      </c>
      <c r="R24" s="26">
        <v>0.25</v>
      </c>
      <c r="S24" s="435">
        <f t="shared" si="0"/>
        <v>1</v>
      </c>
      <c r="T24" s="113"/>
      <c r="U24" s="415">
        <v>0.25</v>
      </c>
      <c r="V24" s="26">
        <v>0.25</v>
      </c>
      <c r="W24" s="26">
        <v>0.25</v>
      </c>
      <c r="X24" s="26">
        <v>0.25</v>
      </c>
      <c r="Y24" s="926">
        <f t="shared" si="1"/>
        <v>1</v>
      </c>
      <c r="Z24" s="43" t="s">
        <v>1113</v>
      </c>
      <c r="AA24" s="175"/>
      <c r="AB24" s="931" t="s">
        <v>323</v>
      </c>
    </row>
    <row r="25" spans="1:28" ht="178.5" x14ac:dyDescent="0.25">
      <c r="A25" s="121"/>
      <c r="B25" s="100"/>
      <c r="C25" s="100"/>
      <c r="D25" s="101"/>
      <c r="E25" s="35">
        <v>3</v>
      </c>
      <c r="F25" s="35" t="s">
        <v>1114</v>
      </c>
      <c r="G25" s="35" t="s">
        <v>1115</v>
      </c>
      <c r="H25" s="35" t="s">
        <v>1076</v>
      </c>
      <c r="I25" s="35" t="s">
        <v>1116</v>
      </c>
      <c r="J25" s="35" t="s">
        <v>1117</v>
      </c>
      <c r="K25" s="20" t="s">
        <v>187</v>
      </c>
      <c r="L25" s="35" t="s">
        <v>870</v>
      </c>
      <c r="M25" s="35" t="s">
        <v>188</v>
      </c>
      <c r="N25" s="35" t="s">
        <v>1118</v>
      </c>
      <c r="O25" s="26">
        <v>0.25</v>
      </c>
      <c r="P25" s="26">
        <v>0.25</v>
      </c>
      <c r="Q25" s="26">
        <v>0.25</v>
      </c>
      <c r="R25" s="26">
        <v>0.25</v>
      </c>
      <c r="S25" s="435">
        <f t="shared" si="0"/>
        <v>1</v>
      </c>
      <c r="T25" s="113"/>
      <c r="U25" s="415">
        <v>0.25</v>
      </c>
      <c r="V25" s="26">
        <v>0.25</v>
      </c>
      <c r="W25" s="26">
        <v>0.25</v>
      </c>
      <c r="X25" s="26">
        <v>0.25</v>
      </c>
      <c r="Y25" s="926">
        <f t="shared" si="1"/>
        <v>1</v>
      </c>
      <c r="Z25" s="43" t="s">
        <v>1119</v>
      </c>
      <c r="AA25" s="890"/>
      <c r="AB25" s="927" t="s">
        <v>323</v>
      </c>
    </row>
    <row r="26" spans="1:28" ht="127.5" x14ac:dyDescent="0.25">
      <c r="A26" s="121"/>
      <c r="B26" s="100"/>
      <c r="C26" s="100"/>
      <c r="D26" s="99" t="s">
        <v>1120</v>
      </c>
      <c r="E26" s="35">
        <v>1</v>
      </c>
      <c r="F26" s="35" t="s">
        <v>1121</v>
      </c>
      <c r="G26" s="35" t="s">
        <v>501</v>
      </c>
      <c r="H26" s="35" t="s">
        <v>1076</v>
      </c>
      <c r="I26" s="35" t="s">
        <v>1122</v>
      </c>
      <c r="J26" s="35" t="s">
        <v>1123</v>
      </c>
      <c r="K26" s="20" t="s">
        <v>187</v>
      </c>
      <c r="L26" s="35" t="s">
        <v>870</v>
      </c>
      <c r="M26" s="35" t="s">
        <v>188</v>
      </c>
      <c r="N26" s="35" t="s">
        <v>1124</v>
      </c>
      <c r="O26" s="26">
        <v>0.25</v>
      </c>
      <c r="P26" s="26">
        <v>0.25</v>
      </c>
      <c r="Q26" s="26">
        <v>0.25</v>
      </c>
      <c r="R26" s="26">
        <v>0.25</v>
      </c>
      <c r="S26" s="435">
        <f t="shared" si="0"/>
        <v>1</v>
      </c>
      <c r="T26" s="113"/>
      <c r="U26" s="415">
        <v>0.25</v>
      </c>
      <c r="V26" s="26">
        <v>0.75</v>
      </c>
      <c r="W26" s="26">
        <v>0</v>
      </c>
      <c r="X26" s="26">
        <v>0</v>
      </c>
      <c r="Y26" s="926">
        <f t="shared" si="1"/>
        <v>1</v>
      </c>
      <c r="Z26" s="43" t="s">
        <v>1125</v>
      </c>
      <c r="AA26" s="175"/>
      <c r="AB26" s="931" t="s">
        <v>323</v>
      </c>
    </row>
    <row r="27" spans="1:28" ht="204.75" thickBot="1" x14ac:dyDescent="0.3">
      <c r="A27" s="932"/>
      <c r="B27" s="180"/>
      <c r="C27" s="180"/>
      <c r="D27" s="180"/>
      <c r="E27" s="56">
        <v>2</v>
      </c>
      <c r="F27" s="56" t="s">
        <v>1126</v>
      </c>
      <c r="G27" s="56" t="s">
        <v>1127</v>
      </c>
      <c r="H27" s="56" t="s">
        <v>1076</v>
      </c>
      <c r="I27" s="56" t="s">
        <v>1128</v>
      </c>
      <c r="J27" s="56" t="s">
        <v>1129</v>
      </c>
      <c r="K27" s="182" t="s">
        <v>187</v>
      </c>
      <c r="L27" s="56" t="s">
        <v>870</v>
      </c>
      <c r="M27" s="56" t="s">
        <v>188</v>
      </c>
      <c r="N27" s="56" t="s">
        <v>1128</v>
      </c>
      <c r="O27" s="59">
        <v>0.25</v>
      </c>
      <c r="P27" s="59">
        <v>0.25</v>
      </c>
      <c r="Q27" s="59">
        <v>0.25</v>
      </c>
      <c r="R27" s="59">
        <v>0.25</v>
      </c>
      <c r="S27" s="895">
        <f>SUM(O27:R27)</f>
        <v>1</v>
      </c>
      <c r="T27" s="184"/>
      <c r="U27" s="519">
        <v>0.25</v>
      </c>
      <c r="V27" s="59">
        <v>0.25</v>
      </c>
      <c r="W27" s="59">
        <v>0.25</v>
      </c>
      <c r="X27" s="59">
        <v>0.25</v>
      </c>
      <c r="Y27" s="60">
        <f>SUM(U27:X27)</f>
        <v>1</v>
      </c>
      <c r="Z27" s="933" t="s">
        <v>1130</v>
      </c>
      <c r="AA27" s="898"/>
      <c r="AB27" s="934"/>
    </row>
    <row r="28" spans="1:28" s="67" customFormat="1" ht="25.5" customHeight="1" thickBot="1" x14ac:dyDescent="0.3">
      <c r="A28" s="102" t="s">
        <v>162</v>
      </c>
      <c r="B28" s="103"/>
      <c r="C28" s="103"/>
      <c r="D28" s="103"/>
      <c r="E28" s="103"/>
      <c r="F28" s="103"/>
      <c r="G28" s="103"/>
      <c r="H28" s="103"/>
      <c r="I28" s="103"/>
      <c r="J28" s="103"/>
      <c r="K28" s="103"/>
      <c r="L28" s="103"/>
      <c r="M28" s="103"/>
      <c r="N28" s="103"/>
      <c r="O28" s="103"/>
      <c r="P28" s="103"/>
      <c r="Q28" s="103"/>
      <c r="R28" s="104"/>
      <c r="S28" s="102" t="s">
        <v>163</v>
      </c>
      <c r="T28" s="103"/>
      <c r="U28" s="103"/>
      <c r="V28" s="103"/>
      <c r="W28" s="103"/>
      <c r="X28" s="103"/>
      <c r="Y28" s="103"/>
      <c r="Z28" s="103"/>
      <c r="AA28" s="103"/>
      <c r="AB28" s="104"/>
    </row>
    <row r="29" spans="1:28" x14ac:dyDescent="0.25">
      <c r="A29" s="68" t="s">
        <v>164</v>
      </c>
      <c r="B29" s="935" t="s">
        <v>1131</v>
      </c>
      <c r="C29" s="936"/>
      <c r="D29" s="936"/>
      <c r="E29" s="937"/>
      <c r="F29" s="69" t="s">
        <v>165</v>
      </c>
      <c r="G29" s="108" t="s">
        <v>1132</v>
      </c>
      <c r="H29" s="109"/>
      <c r="I29" s="109"/>
      <c r="J29" s="109"/>
      <c r="K29" s="938"/>
      <c r="L29" s="69" t="s">
        <v>165</v>
      </c>
      <c r="M29" s="108" t="s">
        <v>1133</v>
      </c>
      <c r="N29" s="109"/>
      <c r="O29" s="109"/>
      <c r="P29" s="109"/>
      <c r="Q29" s="109"/>
      <c r="R29" s="110"/>
      <c r="S29" s="70" t="s">
        <v>165</v>
      </c>
      <c r="T29" s="108"/>
      <c r="U29" s="109"/>
      <c r="V29" s="109"/>
      <c r="W29" s="109"/>
      <c r="X29" s="109"/>
      <c r="Y29" s="110"/>
      <c r="Z29" s="70" t="s">
        <v>165</v>
      </c>
      <c r="AA29" s="106"/>
      <c r="AB29" s="111"/>
    </row>
    <row r="30" spans="1:28" x14ac:dyDescent="0.25">
      <c r="A30" s="71" t="s">
        <v>166</v>
      </c>
      <c r="B30" s="81" t="s">
        <v>1134</v>
      </c>
      <c r="C30" s="939"/>
      <c r="D30" s="939"/>
      <c r="E30" s="86"/>
      <c r="F30" s="74" t="s">
        <v>168</v>
      </c>
      <c r="G30" s="83" t="s">
        <v>1134</v>
      </c>
      <c r="H30" s="84"/>
      <c r="I30" s="84"/>
      <c r="J30" s="84"/>
      <c r="K30" s="940"/>
      <c r="L30" s="74" t="s">
        <v>170</v>
      </c>
      <c r="M30" s="83" t="s">
        <v>1135</v>
      </c>
      <c r="N30" s="84"/>
      <c r="O30" s="84"/>
      <c r="P30" s="84"/>
      <c r="Q30" s="84"/>
      <c r="R30" s="85"/>
      <c r="S30" s="75" t="s">
        <v>168</v>
      </c>
      <c r="T30" s="83"/>
      <c r="U30" s="84"/>
      <c r="V30" s="84"/>
      <c r="W30" s="84"/>
      <c r="X30" s="84"/>
      <c r="Y30" s="85"/>
      <c r="Z30" s="75" t="s">
        <v>170</v>
      </c>
      <c r="AA30" s="197"/>
      <c r="AB30" s="199"/>
    </row>
    <row r="31" spans="1:28" ht="29.25" customHeight="1" thickBot="1" x14ac:dyDescent="0.3">
      <c r="A31" s="76" t="s">
        <v>173</v>
      </c>
      <c r="B31" s="213" t="s">
        <v>1136</v>
      </c>
      <c r="C31" s="941"/>
      <c r="D31" s="941"/>
      <c r="E31" s="93"/>
      <c r="F31" s="78" t="s">
        <v>173</v>
      </c>
      <c r="G31" s="901" t="s">
        <v>1136</v>
      </c>
      <c r="H31" s="91"/>
      <c r="I31" s="91"/>
      <c r="J31" s="91"/>
      <c r="K31" s="942"/>
      <c r="L31" s="78" t="s">
        <v>173</v>
      </c>
      <c r="M31" s="901" t="s">
        <v>1136</v>
      </c>
      <c r="N31" s="91"/>
      <c r="O31" s="91"/>
      <c r="P31" s="91"/>
      <c r="Q31" s="91"/>
      <c r="R31" s="92"/>
      <c r="S31" s="79" t="s">
        <v>173</v>
      </c>
      <c r="T31" s="90"/>
      <c r="U31" s="91"/>
      <c r="V31" s="91"/>
      <c r="W31" s="91"/>
      <c r="X31" s="91"/>
      <c r="Y31" s="92"/>
      <c r="Z31" s="79" t="s">
        <v>173</v>
      </c>
      <c r="AA31" s="206"/>
      <c r="AB31" s="239"/>
    </row>
  </sheetData>
  <mergeCells count="60">
    <mergeCell ref="B30:E30"/>
    <mergeCell ref="G30:K30"/>
    <mergeCell ref="M30:R30"/>
    <mergeCell ref="T30:Y30"/>
    <mergeCell ref="AA30:AB30"/>
    <mergeCell ref="B31:E31"/>
    <mergeCell ref="G31:K31"/>
    <mergeCell ref="M31:R31"/>
    <mergeCell ref="T31:Y31"/>
    <mergeCell ref="AA31:AB31"/>
    <mergeCell ref="D23:D25"/>
    <mergeCell ref="D26:D27"/>
    <mergeCell ref="A28:R28"/>
    <mergeCell ref="S28:AB28"/>
    <mergeCell ref="B29:E29"/>
    <mergeCell ref="G29:K29"/>
    <mergeCell ref="M29:R29"/>
    <mergeCell ref="T29:Y29"/>
    <mergeCell ref="AA29:AB29"/>
    <mergeCell ref="T16:T27"/>
    <mergeCell ref="U16:Y16"/>
    <mergeCell ref="Z16:Z17"/>
    <mergeCell ref="AA16:AA17"/>
    <mergeCell ref="AB16:AB17"/>
    <mergeCell ref="A18:A27"/>
    <mergeCell ref="B18:B27"/>
    <mergeCell ref="C18:C27"/>
    <mergeCell ref="D18:D19"/>
    <mergeCell ref="D21:D22"/>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035A-5D42-4DEF-BE29-B4CF61C28E8C}">
  <sheetPr codeName="Hoja15"/>
  <dimension ref="A1:AB28"/>
  <sheetViews>
    <sheetView workbookViewId="0">
      <selection activeCell="B7" sqref="B7:AB9"/>
    </sheetView>
  </sheetViews>
  <sheetFormatPr baseColWidth="10" defaultRowHeight="15" x14ac:dyDescent="0.25"/>
  <cols>
    <col min="1" max="1" width="26.42578125" style="2" customWidth="1"/>
    <col min="2" max="2" width="15.7109375" style="2" customWidth="1"/>
    <col min="3" max="3" width="13.28515625" style="2" customWidth="1"/>
    <col min="4" max="4" width="15" style="2" customWidth="1"/>
    <col min="5" max="5" width="5.5703125" style="2" customWidth="1"/>
    <col min="6" max="6" width="17" style="2" customWidth="1"/>
    <col min="7" max="7" width="18.140625" style="2" customWidth="1"/>
    <col min="8" max="8" width="12.85546875" style="2" customWidth="1"/>
    <col min="9" max="9" width="14" style="2" customWidth="1"/>
    <col min="10" max="10" width="14.28515625" style="2" customWidth="1"/>
    <col min="11" max="11" width="14.140625" style="2" customWidth="1"/>
    <col min="12" max="12" width="13.28515625" style="2" customWidth="1"/>
    <col min="13" max="13" width="11.42578125" style="2"/>
    <col min="14" max="14" width="17.140625" style="2" customWidth="1"/>
    <col min="15" max="17" width="7.28515625" style="2" customWidth="1"/>
    <col min="18" max="18" width="7.140625" style="2" customWidth="1"/>
    <col min="19" max="19" width="20.140625" style="2" customWidth="1"/>
    <col min="20" max="20" width="1" style="67" customWidth="1"/>
    <col min="21" max="21" width="9.42578125" style="2" customWidth="1"/>
    <col min="22" max="22" width="7.7109375" style="2" customWidth="1"/>
    <col min="23" max="23" width="7.42578125" style="2" customWidth="1"/>
    <col min="24" max="24" width="7.28515625" style="2" customWidth="1"/>
    <col min="25" max="25" width="14.140625" style="2" customWidth="1"/>
    <col min="26" max="26" width="53.7109375" style="2" customWidth="1"/>
    <col min="27" max="27" width="25" style="2" customWidth="1"/>
    <col min="28" max="28" width="36.140625" style="2" customWidth="1"/>
    <col min="29" max="256" width="11.42578125" style="2"/>
    <col min="257" max="257" width="26.42578125" style="2" customWidth="1"/>
    <col min="258" max="258" width="15.7109375" style="2" customWidth="1"/>
    <col min="259" max="259" width="13.28515625" style="2" customWidth="1"/>
    <col min="260" max="260" width="15" style="2" customWidth="1"/>
    <col min="261" max="261" width="5.5703125" style="2" customWidth="1"/>
    <col min="262" max="262" width="17" style="2" customWidth="1"/>
    <col min="263" max="263" width="18.140625" style="2" customWidth="1"/>
    <col min="264" max="264" width="12.85546875" style="2" customWidth="1"/>
    <col min="265" max="265" width="14" style="2" customWidth="1"/>
    <col min="266" max="266" width="14.28515625" style="2" customWidth="1"/>
    <col min="267" max="267" width="14.140625" style="2" customWidth="1"/>
    <col min="268" max="268" width="13.28515625" style="2" customWidth="1"/>
    <col min="269" max="269" width="11.42578125" style="2"/>
    <col min="270" max="270" width="17.140625" style="2" customWidth="1"/>
    <col min="271" max="273" width="7.28515625" style="2" customWidth="1"/>
    <col min="274" max="274" width="7.140625" style="2" customWidth="1"/>
    <col min="275" max="275" width="20.140625" style="2" customWidth="1"/>
    <col min="276" max="276" width="1" style="2" customWidth="1"/>
    <col min="277" max="277" width="9.42578125" style="2" customWidth="1"/>
    <col min="278" max="278" width="7.7109375" style="2" customWidth="1"/>
    <col min="279" max="279" width="7.42578125" style="2" customWidth="1"/>
    <col min="280" max="280" width="7.28515625" style="2" customWidth="1"/>
    <col min="281" max="281" width="14.140625" style="2" customWidth="1"/>
    <col min="282" max="282" width="53.7109375" style="2" customWidth="1"/>
    <col min="283" max="283" width="25" style="2" customWidth="1"/>
    <col min="284" max="284" width="36.140625" style="2" customWidth="1"/>
    <col min="285" max="512" width="11.42578125" style="2"/>
    <col min="513" max="513" width="26.42578125" style="2" customWidth="1"/>
    <col min="514" max="514" width="15.7109375" style="2" customWidth="1"/>
    <col min="515" max="515" width="13.28515625" style="2" customWidth="1"/>
    <col min="516" max="516" width="15" style="2" customWidth="1"/>
    <col min="517" max="517" width="5.5703125" style="2" customWidth="1"/>
    <col min="518" max="518" width="17" style="2" customWidth="1"/>
    <col min="519" max="519" width="18.140625" style="2" customWidth="1"/>
    <col min="520" max="520" width="12.85546875" style="2" customWidth="1"/>
    <col min="521" max="521" width="14" style="2" customWidth="1"/>
    <col min="522" max="522" width="14.28515625" style="2" customWidth="1"/>
    <col min="523" max="523" width="14.140625" style="2" customWidth="1"/>
    <col min="524" max="524" width="13.28515625" style="2" customWidth="1"/>
    <col min="525" max="525" width="11.42578125" style="2"/>
    <col min="526" max="526" width="17.140625" style="2" customWidth="1"/>
    <col min="527" max="529" width="7.28515625" style="2" customWidth="1"/>
    <col min="530" max="530" width="7.140625" style="2" customWidth="1"/>
    <col min="531" max="531" width="20.140625" style="2" customWidth="1"/>
    <col min="532" max="532" width="1" style="2" customWidth="1"/>
    <col min="533" max="533" width="9.42578125" style="2" customWidth="1"/>
    <col min="534" max="534" width="7.7109375" style="2" customWidth="1"/>
    <col min="535" max="535" width="7.42578125" style="2" customWidth="1"/>
    <col min="536" max="536" width="7.28515625" style="2" customWidth="1"/>
    <col min="537" max="537" width="14.140625" style="2" customWidth="1"/>
    <col min="538" max="538" width="53.7109375" style="2" customWidth="1"/>
    <col min="539" max="539" width="25" style="2" customWidth="1"/>
    <col min="540" max="540" width="36.140625" style="2" customWidth="1"/>
    <col min="541" max="768" width="11.42578125" style="2"/>
    <col min="769" max="769" width="26.42578125" style="2" customWidth="1"/>
    <col min="770" max="770" width="15.7109375" style="2" customWidth="1"/>
    <col min="771" max="771" width="13.28515625" style="2" customWidth="1"/>
    <col min="772" max="772" width="15" style="2" customWidth="1"/>
    <col min="773" max="773" width="5.5703125" style="2" customWidth="1"/>
    <col min="774" max="774" width="17" style="2" customWidth="1"/>
    <col min="775" max="775" width="18.140625" style="2" customWidth="1"/>
    <col min="776" max="776" width="12.85546875" style="2" customWidth="1"/>
    <col min="777" max="777" width="14" style="2" customWidth="1"/>
    <col min="778" max="778" width="14.28515625" style="2" customWidth="1"/>
    <col min="779" max="779" width="14.140625" style="2" customWidth="1"/>
    <col min="780" max="780" width="13.28515625" style="2" customWidth="1"/>
    <col min="781" max="781" width="11.42578125" style="2"/>
    <col min="782" max="782" width="17.140625" style="2" customWidth="1"/>
    <col min="783" max="785" width="7.28515625" style="2" customWidth="1"/>
    <col min="786" max="786" width="7.140625" style="2" customWidth="1"/>
    <col min="787" max="787" width="20.140625" style="2" customWidth="1"/>
    <col min="788" max="788" width="1" style="2" customWidth="1"/>
    <col min="789" max="789" width="9.42578125" style="2" customWidth="1"/>
    <col min="790" max="790" width="7.7109375" style="2" customWidth="1"/>
    <col min="791" max="791" width="7.42578125" style="2" customWidth="1"/>
    <col min="792" max="792" width="7.28515625" style="2" customWidth="1"/>
    <col min="793" max="793" width="14.140625" style="2" customWidth="1"/>
    <col min="794" max="794" width="53.7109375" style="2" customWidth="1"/>
    <col min="795" max="795" width="25" style="2" customWidth="1"/>
    <col min="796" max="796" width="36.140625" style="2" customWidth="1"/>
    <col min="797" max="1024" width="11.42578125" style="2"/>
    <col min="1025" max="1025" width="26.42578125" style="2" customWidth="1"/>
    <col min="1026" max="1026" width="15.7109375" style="2" customWidth="1"/>
    <col min="1027" max="1027" width="13.28515625" style="2" customWidth="1"/>
    <col min="1028" max="1028" width="15" style="2" customWidth="1"/>
    <col min="1029" max="1029" width="5.5703125" style="2" customWidth="1"/>
    <col min="1030" max="1030" width="17" style="2" customWidth="1"/>
    <col min="1031" max="1031" width="18.140625" style="2" customWidth="1"/>
    <col min="1032" max="1032" width="12.85546875" style="2" customWidth="1"/>
    <col min="1033" max="1033" width="14" style="2" customWidth="1"/>
    <col min="1034" max="1034" width="14.28515625" style="2" customWidth="1"/>
    <col min="1035" max="1035" width="14.140625" style="2" customWidth="1"/>
    <col min="1036" max="1036" width="13.28515625" style="2" customWidth="1"/>
    <col min="1037" max="1037" width="11.42578125" style="2"/>
    <col min="1038" max="1038" width="17.140625" style="2" customWidth="1"/>
    <col min="1039" max="1041" width="7.28515625" style="2" customWidth="1"/>
    <col min="1042" max="1042" width="7.140625" style="2" customWidth="1"/>
    <col min="1043" max="1043" width="20.140625" style="2" customWidth="1"/>
    <col min="1044" max="1044" width="1" style="2" customWidth="1"/>
    <col min="1045" max="1045" width="9.42578125" style="2" customWidth="1"/>
    <col min="1046" max="1046" width="7.7109375" style="2" customWidth="1"/>
    <col min="1047" max="1047" width="7.42578125" style="2" customWidth="1"/>
    <col min="1048" max="1048" width="7.28515625" style="2" customWidth="1"/>
    <col min="1049" max="1049" width="14.140625" style="2" customWidth="1"/>
    <col min="1050" max="1050" width="53.7109375" style="2" customWidth="1"/>
    <col min="1051" max="1051" width="25" style="2" customWidth="1"/>
    <col min="1052" max="1052" width="36.140625" style="2" customWidth="1"/>
    <col min="1053" max="1280" width="11.42578125" style="2"/>
    <col min="1281" max="1281" width="26.42578125" style="2" customWidth="1"/>
    <col min="1282" max="1282" width="15.7109375" style="2" customWidth="1"/>
    <col min="1283" max="1283" width="13.28515625" style="2" customWidth="1"/>
    <col min="1284" max="1284" width="15" style="2" customWidth="1"/>
    <col min="1285" max="1285" width="5.5703125" style="2" customWidth="1"/>
    <col min="1286" max="1286" width="17" style="2" customWidth="1"/>
    <col min="1287" max="1287" width="18.140625" style="2" customWidth="1"/>
    <col min="1288" max="1288" width="12.85546875" style="2" customWidth="1"/>
    <col min="1289" max="1289" width="14" style="2" customWidth="1"/>
    <col min="1290" max="1290" width="14.28515625" style="2" customWidth="1"/>
    <col min="1291" max="1291" width="14.140625" style="2" customWidth="1"/>
    <col min="1292" max="1292" width="13.28515625" style="2" customWidth="1"/>
    <col min="1293" max="1293" width="11.42578125" style="2"/>
    <col min="1294" max="1294" width="17.140625" style="2" customWidth="1"/>
    <col min="1295" max="1297" width="7.28515625" style="2" customWidth="1"/>
    <col min="1298" max="1298" width="7.140625" style="2" customWidth="1"/>
    <col min="1299" max="1299" width="20.140625" style="2" customWidth="1"/>
    <col min="1300" max="1300" width="1" style="2" customWidth="1"/>
    <col min="1301" max="1301" width="9.42578125" style="2" customWidth="1"/>
    <col min="1302" max="1302" width="7.7109375" style="2" customWidth="1"/>
    <col min="1303" max="1303" width="7.42578125" style="2" customWidth="1"/>
    <col min="1304" max="1304" width="7.28515625" style="2" customWidth="1"/>
    <col min="1305" max="1305" width="14.140625" style="2" customWidth="1"/>
    <col min="1306" max="1306" width="53.7109375" style="2" customWidth="1"/>
    <col min="1307" max="1307" width="25" style="2" customWidth="1"/>
    <col min="1308" max="1308" width="36.140625" style="2" customWidth="1"/>
    <col min="1309" max="1536" width="11.42578125" style="2"/>
    <col min="1537" max="1537" width="26.42578125" style="2" customWidth="1"/>
    <col min="1538" max="1538" width="15.7109375" style="2" customWidth="1"/>
    <col min="1539" max="1539" width="13.28515625" style="2" customWidth="1"/>
    <col min="1540" max="1540" width="15" style="2" customWidth="1"/>
    <col min="1541" max="1541" width="5.5703125" style="2" customWidth="1"/>
    <col min="1542" max="1542" width="17" style="2" customWidth="1"/>
    <col min="1543" max="1543" width="18.140625" style="2" customWidth="1"/>
    <col min="1544" max="1544" width="12.85546875" style="2" customWidth="1"/>
    <col min="1545" max="1545" width="14" style="2" customWidth="1"/>
    <col min="1546" max="1546" width="14.28515625" style="2" customWidth="1"/>
    <col min="1547" max="1547" width="14.140625" style="2" customWidth="1"/>
    <col min="1548" max="1548" width="13.28515625" style="2" customWidth="1"/>
    <col min="1549" max="1549" width="11.42578125" style="2"/>
    <col min="1550" max="1550" width="17.140625" style="2" customWidth="1"/>
    <col min="1551" max="1553" width="7.28515625" style="2" customWidth="1"/>
    <col min="1554" max="1554" width="7.140625" style="2" customWidth="1"/>
    <col min="1555" max="1555" width="20.140625" style="2" customWidth="1"/>
    <col min="1556" max="1556" width="1" style="2" customWidth="1"/>
    <col min="1557" max="1557" width="9.42578125" style="2" customWidth="1"/>
    <col min="1558" max="1558" width="7.7109375" style="2" customWidth="1"/>
    <col min="1559" max="1559" width="7.42578125" style="2" customWidth="1"/>
    <col min="1560" max="1560" width="7.28515625" style="2" customWidth="1"/>
    <col min="1561" max="1561" width="14.140625" style="2" customWidth="1"/>
    <col min="1562" max="1562" width="53.7109375" style="2" customWidth="1"/>
    <col min="1563" max="1563" width="25" style="2" customWidth="1"/>
    <col min="1564" max="1564" width="36.140625" style="2" customWidth="1"/>
    <col min="1565" max="1792" width="11.42578125" style="2"/>
    <col min="1793" max="1793" width="26.42578125" style="2" customWidth="1"/>
    <col min="1794" max="1794" width="15.7109375" style="2" customWidth="1"/>
    <col min="1795" max="1795" width="13.28515625" style="2" customWidth="1"/>
    <col min="1796" max="1796" width="15" style="2" customWidth="1"/>
    <col min="1797" max="1797" width="5.5703125" style="2" customWidth="1"/>
    <col min="1798" max="1798" width="17" style="2" customWidth="1"/>
    <col min="1799" max="1799" width="18.140625" style="2" customWidth="1"/>
    <col min="1800" max="1800" width="12.85546875" style="2" customWidth="1"/>
    <col min="1801" max="1801" width="14" style="2" customWidth="1"/>
    <col min="1802" max="1802" width="14.28515625" style="2" customWidth="1"/>
    <col min="1803" max="1803" width="14.140625" style="2" customWidth="1"/>
    <col min="1804" max="1804" width="13.28515625" style="2" customWidth="1"/>
    <col min="1805" max="1805" width="11.42578125" style="2"/>
    <col min="1806" max="1806" width="17.140625" style="2" customWidth="1"/>
    <col min="1807" max="1809" width="7.28515625" style="2" customWidth="1"/>
    <col min="1810" max="1810" width="7.140625" style="2" customWidth="1"/>
    <col min="1811" max="1811" width="20.140625" style="2" customWidth="1"/>
    <col min="1812" max="1812" width="1" style="2" customWidth="1"/>
    <col min="1813" max="1813" width="9.42578125" style="2" customWidth="1"/>
    <col min="1814" max="1814" width="7.7109375" style="2" customWidth="1"/>
    <col min="1815" max="1815" width="7.42578125" style="2" customWidth="1"/>
    <col min="1816" max="1816" width="7.28515625" style="2" customWidth="1"/>
    <col min="1817" max="1817" width="14.140625" style="2" customWidth="1"/>
    <col min="1818" max="1818" width="53.7109375" style="2" customWidth="1"/>
    <col min="1819" max="1819" width="25" style="2" customWidth="1"/>
    <col min="1820" max="1820" width="36.140625" style="2" customWidth="1"/>
    <col min="1821" max="2048" width="11.42578125" style="2"/>
    <col min="2049" max="2049" width="26.42578125" style="2" customWidth="1"/>
    <col min="2050" max="2050" width="15.7109375" style="2" customWidth="1"/>
    <col min="2051" max="2051" width="13.28515625" style="2" customWidth="1"/>
    <col min="2052" max="2052" width="15" style="2" customWidth="1"/>
    <col min="2053" max="2053" width="5.5703125" style="2" customWidth="1"/>
    <col min="2054" max="2054" width="17" style="2" customWidth="1"/>
    <col min="2055" max="2055" width="18.140625" style="2" customWidth="1"/>
    <col min="2056" max="2056" width="12.85546875" style="2" customWidth="1"/>
    <col min="2057" max="2057" width="14" style="2" customWidth="1"/>
    <col min="2058" max="2058" width="14.28515625" style="2" customWidth="1"/>
    <col min="2059" max="2059" width="14.140625" style="2" customWidth="1"/>
    <col min="2060" max="2060" width="13.28515625" style="2" customWidth="1"/>
    <col min="2061" max="2061" width="11.42578125" style="2"/>
    <col min="2062" max="2062" width="17.140625" style="2" customWidth="1"/>
    <col min="2063" max="2065" width="7.28515625" style="2" customWidth="1"/>
    <col min="2066" max="2066" width="7.140625" style="2" customWidth="1"/>
    <col min="2067" max="2067" width="20.140625" style="2" customWidth="1"/>
    <col min="2068" max="2068" width="1" style="2" customWidth="1"/>
    <col min="2069" max="2069" width="9.42578125" style="2" customWidth="1"/>
    <col min="2070" max="2070" width="7.7109375" style="2" customWidth="1"/>
    <col min="2071" max="2071" width="7.42578125" style="2" customWidth="1"/>
    <col min="2072" max="2072" width="7.28515625" style="2" customWidth="1"/>
    <col min="2073" max="2073" width="14.140625" style="2" customWidth="1"/>
    <col min="2074" max="2074" width="53.7109375" style="2" customWidth="1"/>
    <col min="2075" max="2075" width="25" style="2" customWidth="1"/>
    <col min="2076" max="2076" width="36.140625" style="2" customWidth="1"/>
    <col min="2077" max="2304" width="11.42578125" style="2"/>
    <col min="2305" max="2305" width="26.42578125" style="2" customWidth="1"/>
    <col min="2306" max="2306" width="15.7109375" style="2" customWidth="1"/>
    <col min="2307" max="2307" width="13.28515625" style="2" customWidth="1"/>
    <col min="2308" max="2308" width="15" style="2" customWidth="1"/>
    <col min="2309" max="2309" width="5.5703125" style="2" customWidth="1"/>
    <col min="2310" max="2310" width="17" style="2" customWidth="1"/>
    <col min="2311" max="2311" width="18.140625" style="2" customWidth="1"/>
    <col min="2312" max="2312" width="12.85546875" style="2" customWidth="1"/>
    <col min="2313" max="2313" width="14" style="2" customWidth="1"/>
    <col min="2314" max="2314" width="14.28515625" style="2" customWidth="1"/>
    <col min="2315" max="2315" width="14.140625" style="2" customWidth="1"/>
    <col min="2316" max="2316" width="13.28515625" style="2" customWidth="1"/>
    <col min="2317" max="2317" width="11.42578125" style="2"/>
    <col min="2318" max="2318" width="17.140625" style="2" customWidth="1"/>
    <col min="2319" max="2321" width="7.28515625" style="2" customWidth="1"/>
    <col min="2322" max="2322" width="7.140625" style="2" customWidth="1"/>
    <col min="2323" max="2323" width="20.140625" style="2" customWidth="1"/>
    <col min="2324" max="2324" width="1" style="2" customWidth="1"/>
    <col min="2325" max="2325" width="9.42578125" style="2" customWidth="1"/>
    <col min="2326" max="2326" width="7.7109375" style="2" customWidth="1"/>
    <col min="2327" max="2327" width="7.42578125" style="2" customWidth="1"/>
    <col min="2328" max="2328" width="7.28515625" style="2" customWidth="1"/>
    <col min="2329" max="2329" width="14.140625" style="2" customWidth="1"/>
    <col min="2330" max="2330" width="53.7109375" style="2" customWidth="1"/>
    <col min="2331" max="2331" width="25" style="2" customWidth="1"/>
    <col min="2332" max="2332" width="36.140625" style="2" customWidth="1"/>
    <col min="2333" max="2560" width="11.42578125" style="2"/>
    <col min="2561" max="2561" width="26.42578125" style="2" customWidth="1"/>
    <col min="2562" max="2562" width="15.7109375" style="2" customWidth="1"/>
    <col min="2563" max="2563" width="13.28515625" style="2" customWidth="1"/>
    <col min="2564" max="2564" width="15" style="2" customWidth="1"/>
    <col min="2565" max="2565" width="5.5703125" style="2" customWidth="1"/>
    <col min="2566" max="2566" width="17" style="2" customWidth="1"/>
    <col min="2567" max="2567" width="18.140625" style="2" customWidth="1"/>
    <col min="2568" max="2568" width="12.85546875" style="2" customWidth="1"/>
    <col min="2569" max="2569" width="14" style="2" customWidth="1"/>
    <col min="2570" max="2570" width="14.28515625" style="2" customWidth="1"/>
    <col min="2571" max="2571" width="14.140625" style="2" customWidth="1"/>
    <col min="2572" max="2572" width="13.28515625" style="2" customWidth="1"/>
    <col min="2573" max="2573" width="11.42578125" style="2"/>
    <col min="2574" max="2574" width="17.140625" style="2" customWidth="1"/>
    <col min="2575" max="2577" width="7.28515625" style="2" customWidth="1"/>
    <col min="2578" max="2578" width="7.140625" style="2" customWidth="1"/>
    <col min="2579" max="2579" width="20.140625" style="2" customWidth="1"/>
    <col min="2580" max="2580" width="1" style="2" customWidth="1"/>
    <col min="2581" max="2581" width="9.42578125" style="2" customWidth="1"/>
    <col min="2582" max="2582" width="7.7109375" style="2" customWidth="1"/>
    <col min="2583" max="2583" width="7.42578125" style="2" customWidth="1"/>
    <col min="2584" max="2584" width="7.28515625" style="2" customWidth="1"/>
    <col min="2585" max="2585" width="14.140625" style="2" customWidth="1"/>
    <col min="2586" max="2586" width="53.7109375" style="2" customWidth="1"/>
    <col min="2587" max="2587" width="25" style="2" customWidth="1"/>
    <col min="2588" max="2588" width="36.140625" style="2" customWidth="1"/>
    <col min="2589" max="2816" width="11.42578125" style="2"/>
    <col min="2817" max="2817" width="26.42578125" style="2" customWidth="1"/>
    <col min="2818" max="2818" width="15.7109375" style="2" customWidth="1"/>
    <col min="2819" max="2819" width="13.28515625" style="2" customWidth="1"/>
    <col min="2820" max="2820" width="15" style="2" customWidth="1"/>
    <col min="2821" max="2821" width="5.5703125" style="2" customWidth="1"/>
    <col min="2822" max="2822" width="17" style="2" customWidth="1"/>
    <col min="2823" max="2823" width="18.140625" style="2" customWidth="1"/>
    <col min="2824" max="2824" width="12.85546875" style="2" customWidth="1"/>
    <col min="2825" max="2825" width="14" style="2" customWidth="1"/>
    <col min="2826" max="2826" width="14.28515625" style="2" customWidth="1"/>
    <col min="2827" max="2827" width="14.140625" style="2" customWidth="1"/>
    <col min="2828" max="2828" width="13.28515625" style="2" customWidth="1"/>
    <col min="2829" max="2829" width="11.42578125" style="2"/>
    <col min="2830" max="2830" width="17.140625" style="2" customWidth="1"/>
    <col min="2831" max="2833" width="7.28515625" style="2" customWidth="1"/>
    <col min="2834" max="2834" width="7.140625" style="2" customWidth="1"/>
    <col min="2835" max="2835" width="20.140625" style="2" customWidth="1"/>
    <col min="2836" max="2836" width="1" style="2" customWidth="1"/>
    <col min="2837" max="2837" width="9.42578125" style="2" customWidth="1"/>
    <col min="2838" max="2838" width="7.7109375" style="2" customWidth="1"/>
    <col min="2839" max="2839" width="7.42578125" style="2" customWidth="1"/>
    <col min="2840" max="2840" width="7.28515625" style="2" customWidth="1"/>
    <col min="2841" max="2841" width="14.140625" style="2" customWidth="1"/>
    <col min="2842" max="2842" width="53.7109375" style="2" customWidth="1"/>
    <col min="2843" max="2843" width="25" style="2" customWidth="1"/>
    <col min="2844" max="2844" width="36.140625" style="2" customWidth="1"/>
    <col min="2845" max="3072" width="11.42578125" style="2"/>
    <col min="3073" max="3073" width="26.42578125" style="2" customWidth="1"/>
    <col min="3074" max="3074" width="15.7109375" style="2" customWidth="1"/>
    <col min="3075" max="3075" width="13.28515625" style="2" customWidth="1"/>
    <col min="3076" max="3076" width="15" style="2" customWidth="1"/>
    <col min="3077" max="3077" width="5.5703125" style="2" customWidth="1"/>
    <col min="3078" max="3078" width="17" style="2" customWidth="1"/>
    <col min="3079" max="3079" width="18.140625" style="2" customWidth="1"/>
    <col min="3080" max="3080" width="12.85546875" style="2" customWidth="1"/>
    <col min="3081" max="3081" width="14" style="2" customWidth="1"/>
    <col min="3082" max="3082" width="14.28515625" style="2" customWidth="1"/>
    <col min="3083" max="3083" width="14.140625" style="2" customWidth="1"/>
    <col min="3084" max="3084" width="13.28515625" style="2" customWidth="1"/>
    <col min="3085" max="3085" width="11.42578125" style="2"/>
    <col min="3086" max="3086" width="17.140625" style="2" customWidth="1"/>
    <col min="3087" max="3089" width="7.28515625" style="2" customWidth="1"/>
    <col min="3090" max="3090" width="7.140625" style="2" customWidth="1"/>
    <col min="3091" max="3091" width="20.140625" style="2" customWidth="1"/>
    <col min="3092" max="3092" width="1" style="2" customWidth="1"/>
    <col min="3093" max="3093" width="9.42578125" style="2" customWidth="1"/>
    <col min="3094" max="3094" width="7.7109375" style="2" customWidth="1"/>
    <col min="3095" max="3095" width="7.42578125" style="2" customWidth="1"/>
    <col min="3096" max="3096" width="7.28515625" style="2" customWidth="1"/>
    <col min="3097" max="3097" width="14.140625" style="2" customWidth="1"/>
    <col min="3098" max="3098" width="53.7109375" style="2" customWidth="1"/>
    <col min="3099" max="3099" width="25" style="2" customWidth="1"/>
    <col min="3100" max="3100" width="36.140625" style="2" customWidth="1"/>
    <col min="3101" max="3328" width="11.42578125" style="2"/>
    <col min="3329" max="3329" width="26.42578125" style="2" customWidth="1"/>
    <col min="3330" max="3330" width="15.7109375" style="2" customWidth="1"/>
    <col min="3331" max="3331" width="13.28515625" style="2" customWidth="1"/>
    <col min="3332" max="3332" width="15" style="2" customWidth="1"/>
    <col min="3333" max="3333" width="5.5703125" style="2" customWidth="1"/>
    <col min="3334" max="3334" width="17" style="2" customWidth="1"/>
    <col min="3335" max="3335" width="18.140625" style="2" customWidth="1"/>
    <col min="3336" max="3336" width="12.85546875" style="2" customWidth="1"/>
    <col min="3337" max="3337" width="14" style="2" customWidth="1"/>
    <col min="3338" max="3338" width="14.28515625" style="2" customWidth="1"/>
    <col min="3339" max="3339" width="14.140625" style="2" customWidth="1"/>
    <col min="3340" max="3340" width="13.28515625" style="2" customWidth="1"/>
    <col min="3341" max="3341" width="11.42578125" style="2"/>
    <col min="3342" max="3342" width="17.140625" style="2" customWidth="1"/>
    <col min="3343" max="3345" width="7.28515625" style="2" customWidth="1"/>
    <col min="3346" max="3346" width="7.140625" style="2" customWidth="1"/>
    <col min="3347" max="3347" width="20.140625" style="2" customWidth="1"/>
    <col min="3348" max="3348" width="1" style="2" customWidth="1"/>
    <col min="3349" max="3349" width="9.42578125" style="2" customWidth="1"/>
    <col min="3350" max="3350" width="7.7109375" style="2" customWidth="1"/>
    <col min="3351" max="3351" width="7.42578125" style="2" customWidth="1"/>
    <col min="3352" max="3352" width="7.28515625" style="2" customWidth="1"/>
    <col min="3353" max="3353" width="14.140625" style="2" customWidth="1"/>
    <col min="3354" max="3354" width="53.7109375" style="2" customWidth="1"/>
    <col min="3355" max="3355" width="25" style="2" customWidth="1"/>
    <col min="3356" max="3356" width="36.140625" style="2" customWidth="1"/>
    <col min="3357" max="3584" width="11.42578125" style="2"/>
    <col min="3585" max="3585" width="26.42578125" style="2" customWidth="1"/>
    <col min="3586" max="3586" width="15.7109375" style="2" customWidth="1"/>
    <col min="3587" max="3587" width="13.28515625" style="2" customWidth="1"/>
    <col min="3588" max="3588" width="15" style="2" customWidth="1"/>
    <col min="3589" max="3589" width="5.5703125" style="2" customWidth="1"/>
    <col min="3590" max="3590" width="17" style="2" customWidth="1"/>
    <col min="3591" max="3591" width="18.140625" style="2" customWidth="1"/>
    <col min="3592" max="3592" width="12.85546875" style="2" customWidth="1"/>
    <col min="3593" max="3593" width="14" style="2" customWidth="1"/>
    <col min="3594" max="3594" width="14.28515625" style="2" customWidth="1"/>
    <col min="3595" max="3595" width="14.140625" style="2" customWidth="1"/>
    <col min="3596" max="3596" width="13.28515625" style="2" customWidth="1"/>
    <col min="3597" max="3597" width="11.42578125" style="2"/>
    <col min="3598" max="3598" width="17.140625" style="2" customWidth="1"/>
    <col min="3599" max="3601" width="7.28515625" style="2" customWidth="1"/>
    <col min="3602" max="3602" width="7.140625" style="2" customWidth="1"/>
    <col min="3603" max="3603" width="20.140625" style="2" customWidth="1"/>
    <col min="3604" max="3604" width="1" style="2" customWidth="1"/>
    <col min="3605" max="3605" width="9.42578125" style="2" customWidth="1"/>
    <col min="3606" max="3606" width="7.7109375" style="2" customWidth="1"/>
    <col min="3607" max="3607" width="7.42578125" style="2" customWidth="1"/>
    <col min="3608" max="3608" width="7.28515625" style="2" customWidth="1"/>
    <col min="3609" max="3609" width="14.140625" style="2" customWidth="1"/>
    <col min="3610" max="3610" width="53.7109375" style="2" customWidth="1"/>
    <col min="3611" max="3611" width="25" style="2" customWidth="1"/>
    <col min="3612" max="3612" width="36.140625" style="2" customWidth="1"/>
    <col min="3613" max="3840" width="11.42578125" style="2"/>
    <col min="3841" max="3841" width="26.42578125" style="2" customWidth="1"/>
    <col min="3842" max="3842" width="15.7109375" style="2" customWidth="1"/>
    <col min="3843" max="3843" width="13.28515625" style="2" customWidth="1"/>
    <col min="3844" max="3844" width="15" style="2" customWidth="1"/>
    <col min="3845" max="3845" width="5.5703125" style="2" customWidth="1"/>
    <col min="3846" max="3846" width="17" style="2" customWidth="1"/>
    <col min="3847" max="3847" width="18.140625" style="2" customWidth="1"/>
    <col min="3848" max="3848" width="12.85546875" style="2" customWidth="1"/>
    <col min="3849" max="3849" width="14" style="2" customWidth="1"/>
    <col min="3850" max="3850" width="14.28515625" style="2" customWidth="1"/>
    <col min="3851" max="3851" width="14.140625" style="2" customWidth="1"/>
    <col min="3852" max="3852" width="13.28515625" style="2" customWidth="1"/>
    <col min="3853" max="3853" width="11.42578125" style="2"/>
    <col min="3854" max="3854" width="17.140625" style="2" customWidth="1"/>
    <col min="3855" max="3857" width="7.28515625" style="2" customWidth="1"/>
    <col min="3858" max="3858" width="7.140625" style="2" customWidth="1"/>
    <col min="3859" max="3859" width="20.140625" style="2" customWidth="1"/>
    <col min="3860" max="3860" width="1" style="2" customWidth="1"/>
    <col min="3861" max="3861" width="9.42578125" style="2" customWidth="1"/>
    <col min="3862" max="3862" width="7.7109375" style="2" customWidth="1"/>
    <col min="3863" max="3863" width="7.42578125" style="2" customWidth="1"/>
    <col min="3864" max="3864" width="7.28515625" style="2" customWidth="1"/>
    <col min="3865" max="3865" width="14.140625" style="2" customWidth="1"/>
    <col min="3866" max="3866" width="53.7109375" style="2" customWidth="1"/>
    <col min="3867" max="3867" width="25" style="2" customWidth="1"/>
    <col min="3868" max="3868" width="36.140625" style="2" customWidth="1"/>
    <col min="3869" max="4096" width="11.42578125" style="2"/>
    <col min="4097" max="4097" width="26.42578125" style="2" customWidth="1"/>
    <col min="4098" max="4098" width="15.7109375" style="2" customWidth="1"/>
    <col min="4099" max="4099" width="13.28515625" style="2" customWidth="1"/>
    <col min="4100" max="4100" width="15" style="2" customWidth="1"/>
    <col min="4101" max="4101" width="5.5703125" style="2" customWidth="1"/>
    <col min="4102" max="4102" width="17" style="2" customWidth="1"/>
    <col min="4103" max="4103" width="18.140625" style="2" customWidth="1"/>
    <col min="4104" max="4104" width="12.85546875" style="2" customWidth="1"/>
    <col min="4105" max="4105" width="14" style="2" customWidth="1"/>
    <col min="4106" max="4106" width="14.28515625" style="2" customWidth="1"/>
    <col min="4107" max="4107" width="14.140625" style="2" customWidth="1"/>
    <col min="4108" max="4108" width="13.28515625" style="2" customWidth="1"/>
    <col min="4109" max="4109" width="11.42578125" style="2"/>
    <col min="4110" max="4110" width="17.140625" style="2" customWidth="1"/>
    <col min="4111" max="4113" width="7.28515625" style="2" customWidth="1"/>
    <col min="4114" max="4114" width="7.140625" style="2" customWidth="1"/>
    <col min="4115" max="4115" width="20.140625" style="2" customWidth="1"/>
    <col min="4116" max="4116" width="1" style="2" customWidth="1"/>
    <col min="4117" max="4117" width="9.42578125" style="2" customWidth="1"/>
    <col min="4118" max="4118" width="7.7109375" style="2" customWidth="1"/>
    <col min="4119" max="4119" width="7.42578125" style="2" customWidth="1"/>
    <col min="4120" max="4120" width="7.28515625" style="2" customWidth="1"/>
    <col min="4121" max="4121" width="14.140625" style="2" customWidth="1"/>
    <col min="4122" max="4122" width="53.7109375" style="2" customWidth="1"/>
    <col min="4123" max="4123" width="25" style="2" customWidth="1"/>
    <col min="4124" max="4124" width="36.140625" style="2" customWidth="1"/>
    <col min="4125" max="4352" width="11.42578125" style="2"/>
    <col min="4353" max="4353" width="26.42578125" style="2" customWidth="1"/>
    <col min="4354" max="4354" width="15.7109375" style="2" customWidth="1"/>
    <col min="4355" max="4355" width="13.28515625" style="2" customWidth="1"/>
    <col min="4356" max="4356" width="15" style="2" customWidth="1"/>
    <col min="4357" max="4357" width="5.5703125" style="2" customWidth="1"/>
    <col min="4358" max="4358" width="17" style="2" customWidth="1"/>
    <col min="4359" max="4359" width="18.140625" style="2" customWidth="1"/>
    <col min="4360" max="4360" width="12.85546875" style="2" customWidth="1"/>
    <col min="4361" max="4361" width="14" style="2" customWidth="1"/>
    <col min="4362" max="4362" width="14.28515625" style="2" customWidth="1"/>
    <col min="4363" max="4363" width="14.140625" style="2" customWidth="1"/>
    <col min="4364" max="4364" width="13.28515625" style="2" customWidth="1"/>
    <col min="4365" max="4365" width="11.42578125" style="2"/>
    <col min="4366" max="4366" width="17.140625" style="2" customWidth="1"/>
    <col min="4367" max="4369" width="7.28515625" style="2" customWidth="1"/>
    <col min="4370" max="4370" width="7.140625" style="2" customWidth="1"/>
    <col min="4371" max="4371" width="20.140625" style="2" customWidth="1"/>
    <col min="4372" max="4372" width="1" style="2" customWidth="1"/>
    <col min="4373" max="4373" width="9.42578125" style="2" customWidth="1"/>
    <col min="4374" max="4374" width="7.7109375" style="2" customWidth="1"/>
    <col min="4375" max="4375" width="7.42578125" style="2" customWidth="1"/>
    <col min="4376" max="4376" width="7.28515625" style="2" customWidth="1"/>
    <col min="4377" max="4377" width="14.140625" style="2" customWidth="1"/>
    <col min="4378" max="4378" width="53.7109375" style="2" customWidth="1"/>
    <col min="4379" max="4379" width="25" style="2" customWidth="1"/>
    <col min="4380" max="4380" width="36.140625" style="2" customWidth="1"/>
    <col min="4381" max="4608" width="11.42578125" style="2"/>
    <col min="4609" max="4609" width="26.42578125" style="2" customWidth="1"/>
    <col min="4610" max="4610" width="15.7109375" style="2" customWidth="1"/>
    <col min="4611" max="4611" width="13.28515625" style="2" customWidth="1"/>
    <col min="4612" max="4612" width="15" style="2" customWidth="1"/>
    <col min="4613" max="4613" width="5.5703125" style="2" customWidth="1"/>
    <col min="4614" max="4614" width="17" style="2" customWidth="1"/>
    <col min="4615" max="4615" width="18.140625" style="2" customWidth="1"/>
    <col min="4616" max="4616" width="12.85546875" style="2" customWidth="1"/>
    <col min="4617" max="4617" width="14" style="2" customWidth="1"/>
    <col min="4618" max="4618" width="14.28515625" style="2" customWidth="1"/>
    <col min="4619" max="4619" width="14.140625" style="2" customWidth="1"/>
    <col min="4620" max="4620" width="13.28515625" style="2" customWidth="1"/>
    <col min="4621" max="4621" width="11.42578125" style="2"/>
    <col min="4622" max="4622" width="17.140625" style="2" customWidth="1"/>
    <col min="4623" max="4625" width="7.28515625" style="2" customWidth="1"/>
    <col min="4626" max="4626" width="7.140625" style="2" customWidth="1"/>
    <col min="4627" max="4627" width="20.140625" style="2" customWidth="1"/>
    <col min="4628" max="4628" width="1" style="2" customWidth="1"/>
    <col min="4629" max="4629" width="9.42578125" style="2" customWidth="1"/>
    <col min="4630" max="4630" width="7.7109375" style="2" customWidth="1"/>
    <col min="4631" max="4631" width="7.42578125" style="2" customWidth="1"/>
    <col min="4632" max="4632" width="7.28515625" style="2" customWidth="1"/>
    <col min="4633" max="4633" width="14.140625" style="2" customWidth="1"/>
    <col min="4634" max="4634" width="53.7109375" style="2" customWidth="1"/>
    <col min="4635" max="4635" width="25" style="2" customWidth="1"/>
    <col min="4636" max="4636" width="36.140625" style="2" customWidth="1"/>
    <col min="4637" max="4864" width="11.42578125" style="2"/>
    <col min="4865" max="4865" width="26.42578125" style="2" customWidth="1"/>
    <col min="4866" max="4866" width="15.7109375" style="2" customWidth="1"/>
    <col min="4867" max="4867" width="13.28515625" style="2" customWidth="1"/>
    <col min="4868" max="4868" width="15" style="2" customWidth="1"/>
    <col min="4869" max="4869" width="5.5703125" style="2" customWidth="1"/>
    <col min="4870" max="4870" width="17" style="2" customWidth="1"/>
    <col min="4871" max="4871" width="18.140625" style="2" customWidth="1"/>
    <col min="4872" max="4872" width="12.85546875" style="2" customWidth="1"/>
    <col min="4873" max="4873" width="14" style="2" customWidth="1"/>
    <col min="4874" max="4874" width="14.28515625" style="2" customWidth="1"/>
    <col min="4875" max="4875" width="14.140625" style="2" customWidth="1"/>
    <col min="4876" max="4876" width="13.28515625" style="2" customWidth="1"/>
    <col min="4877" max="4877" width="11.42578125" style="2"/>
    <col min="4878" max="4878" width="17.140625" style="2" customWidth="1"/>
    <col min="4879" max="4881" width="7.28515625" style="2" customWidth="1"/>
    <col min="4882" max="4882" width="7.140625" style="2" customWidth="1"/>
    <col min="4883" max="4883" width="20.140625" style="2" customWidth="1"/>
    <col min="4884" max="4884" width="1" style="2" customWidth="1"/>
    <col min="4885" max="4885" width="9.42578125" style="2" customWidth="1"/>
    <col min="4886" max="4886" width="7.7109375" style="2" customWidth="1"/>
    <col min="4887" max="4887" width="7.42578125" style="2" customWidth="1"/>
    <col min="4888" max="4888" width="7.28515625" style="2" customWidth="1"/>
    <col min="4889" max="4889" width="14.140625" style="2" customWidth="1"/>
    <col min="4890" max="4890" width="53.7109375" style="2" customWidth="1"/>
    <col min="4891" max="4891" width="25" style="2" customWidth="1"/>
    <col min="4892" max="4892" width="36.140625" style="2" customWidth="1"/>
    <col min="4893" max="5120" width="11.42578125" style="2"/>
    <col min="5121" max="5121" width="26.42578125" style="2" customWidth="1"/>
    <col min="5122" max="5122" width="15.7109375" style="2" customWidth="1"/>
    <col min="5123" max="5123" width="13.28515625" style="2" customWidth="1"/>
    <col min="5124" max="5124" width="15" style="2" customWidth="1"/>
    <col min="5125" max="5125" width="5.5703125" style="2" customWidth="1"/>
    <col min="5126" max="5126" width="17" style="2" customWidth="1"/>
    <col min="5127" max="5127" width="18.140625" style="2" customWidth="1"/>
    <col min="5128" max="5128" width="12.85546875" style="2" customWidth="1"/>
    <col min="5129" max="5129" width="14" style="2" customWidth="1"/>
    <col min="5130" max="5130" width="14.28515625" style="2" customWidth="1"/>
    <col min="5131" max="5131" width="14.140625" style="2" customWidth="1"/>
    <col min="5132" max="5132" width="13.28515625" style="2" customWidth="1"/>
    <col min="5133" max="5133" width="11.42578125" style="2"/>
    <col min="5134" max="5134" width="17.140625" style="2" customWidth="1"/>
    <col min="5135" max="5137" width="7.28515625" style="2" customWidth="1"/>
    <col min="5138" max="5138" width="7.140625" style="2" customWidth="1"/>
    <col min="5139" max="5139" width="20.140625" style="2" customWidth="1"/>
    <col min="5140" max="5140" width="1" style="2" customWidth="1"/>
    <col min="5141" max="5141" width="9.42578125" style="2" customWidth="1"/>
    <col min="5142" max="5142" width="7.7109375" style="2" customWidth="1"/>
    <col min="5143" max="5143" width="7.42578125" style="2" customWidth="1"/>
    <col min="5144" max="5144" width="7.28515625" style="2" customWidth="1"/>
    <col min="5145" max="5145" width="14.140625" style="2" customWidth="1"/>
    <col min="5146" max="5146" width="53.7109375" style="2" customWidth="1"/>
    <col min="5147" max="5147" width="25" style="2" customWidth="1"/>
    <col min="5148" max="5148" width="36.140625" style="2" customWidth="1"/>
    <col min="5149" max="5376" width="11.42578125" style="2"/>
    <col min="5377" max="5377" width="26.42578125" style="2" customWidth="1"/>
    <col min="5378" max="5378" width="15.7109375" style="2" customWidth="1"/>
    <col min="5379" max="5379" width="13.28515625" style="2" customWidth="1"/>
    <col min="5380" max="5380" width="15" style="2" customWidth="1"/>
    <col min="5381" max="5381" width="5.5703125" style="2" customWidth="1"/>
    <col min="5382" max="5382" width="17" style="2" customWidth="1"/>
    <col min="5383" max="5383" width="18.140625" style="2" customWidth="1"/>
    <col min="5384" max="5384" width="12.85546875" style="2" customWidth="1"/>
    <col min="5385" max="5385" width="14" style="2" customWidth="1"/>
    <col min="5386" max="5386" width="14.28515625" style="2" customWidth="1"/>
    <col min="5387" max="5387" width="14.140625" style="2" customWidth="1"/>
    <col min="5388" max="5388" width="13.28515625" style="2" customWidth="1"/>
    <col min="5389" max="5389" width="11.42578125" style="2"/>
    <col min="5390" max="5390" width="17.140625" style="2" customWidth="1"/>
    <col min="5391" max="5393" width="7.28515625" style="2" customWidth="1"/>
    <col min="5394" max="5394" width="7.140625" style="2" customWidth="1"/>
    <col min="5395" max="5395" width="20.140625" style="2" customWidth="1"/>
    <col min="5396" max="5396" width="1" style="2" customWidth="1"/>
    <col min="5397" max="5397" width="9.42578125" style="2" customWidth="1"/>
    <col min="5398" max="5398" width="7.7109375" style="2" customWidth="1"/>
    <col min="5399" max="5399" width="7.42578125" style="2" customWidth="1"/>
    <col min="5400" max="5400" width="7.28515625" style="2" customWidth="1"/>
    <col min="5401" max="5401" width="14.140625" style="2" customWidth="1"/>
    <col min="5402" max="5402" width="53.7109375" style="2" customWidth="1"/>
    <col min="5403" max="5403" width="25" style="2" customWidth="1"/>
    <col min="5404" max="5404" width="36.140625" style="2" customWidth="1"/>
    <col min="5405" max="5632" width="11.42578125" style="2"/>
    <col min="5633" max="5633" width="26.42578125" style="2" customWidth="1"/>
    <col min="5634" max="5634" width="15.7109375" style="2" customWidth="1"/>
    <col min="5635" max="5635" width="13.28515625" style="2" customWidth="1"/>
    <col min="5636" max="5636" width="15" style="2" customWidth="1"/>
    <col min="5637" max="5637" width="5.5703125" style="2" customWidth="1"/>
    <col min="5638" max="5638" width="17" style="2" customWidth="1"/>
    <col min="5639" max="5639" width="18.140625" style="2" customWidth="1"/>
    <col min="5640" max="5640" width="12.85546875" style="2" customWidth="1"/>
    <col min="5641" max="5641" width="14" style="2" customWidth="1"/>
    <col min="5642" max="5642" width="14.28515625" style="2" customWidth="1"/>
    <col min="5643" max="5643" width="14.140625" style="2" customWidth="1"/>
    <col min="5644" max="5644" width="13.28515625" style="2" customWidth="1"/>
    <col min="5645" max="5645" width="11.42578125" style="2"/>
    <col min="5646" max="5646" width="17.140625" style="2" customWidth="1"/>
    <col min="5647" max="5649" width="7.28515625" style="2" customWidth="1"/>
    <col min="5650" max="5650" width="7.140625" style="2" customWidth="1"/>
    <col min="5651" max="5651" width="20.140625" style="2" customWidth="1"/>
    <col min="5652" max="5652" width="1" style="2" customWidth="1"/>
    <col min="5653" max="5653" width="9.42578125" style="2" customWidth="1"/>
    <col min="5654" max="5654" width="7.7109375" style="2" customWidth="1"/>
    <col min="5655" max="5655" width="7.42578125" style="2" customWidth="1"/>
    <col min="5656" max="5656" width="7.28515625" style="2" customWidth="1"/>
    <col min="5657" max="5657" width="14.140625" style="2" customWidth="1"/>
    <col min="5658" max="5658" width="53.7109375" style="2" customWidth="1"/>
    <col min="5659" max="5659" width="25" style="2" customWidth="1"/>
    <col min="5660" max="5660" width="36.140625" style="2" customWidth="1"/>
    <col min="5661" max="5888" width="11.42578125" style="2"/>
    <col min="5889" max="5889" width="26.42578125" style="2" customWidth="1"/>
    <col min="5890" max="5890" width="15.7109375" style="2" customWidth="1"/>
    <col min="5891" max="5891" width="13.28515625" style="2" customWidth="1"/>
    <col min="5892" max="5892" width="15" style="2" customWidth="1"/>
    <col min="5893" max="5893" width="5.5703125" style="2" customWidth="1"/>
    <col min="5894" max="5894" width="17" style="2" customWidth="1"/>
    <col min="5895" max="5895" width="18.140625" style="2" customWidth="1"/>
    <col min="5896" max="5896" width="12.85546875" style="2" customWidth="1"/>
    <col min="5897" max="5897" width="14" style="2" customWidth="1"/>
    <col min="5898" max="5898" width="14.28515625" style="2" customWidth="1"/>
    <col min="5899" max="5899" width="14.140625" style="2" customWidth="1"/>
    <col min="5900" max="5900" width="13.28515625" style="2" customWidth="1"/>
    <col min="5901" max="5901" width="11.42578125" style="2"/>
    <col min="5902" max="5902" width="17.140625" style="2" customWidth="1"/>
    <col min="5903" max="5905" width="7.28515625" style="2" customWidth="1"/>
    <col min="5906" max="5906" width="7.140625" style="2" customWidth="1"/>
    <col min="5907" max="5907" width="20.140625" style="2" customWidth="1"/>
    <col min="5908" max="5908" width="1" style="2" customWidth="1"/>
    <col min="5909" max="5909" width="9.42578125" style="2" customWidth="1"/>
    <col min="5910" max="5910" width="7.7109375" style="2" customWidth="1"/>
    <col min="5911" max="5911" width="7.42578125" style="2" customWidth="1"/>
    <col min="5912" max="5912" width="7.28515625" style="2" customWidth="1"/>
    <col min="5913" max="5913" width="14.140625" style="2" customWidth="1"/>
    <col min="5914" max="5914" width="53.7109375" style="2" customWidth="1"/>
    <col min="5915" max="5915" width="25" style="2" customWidth="1"/>
    <col min="5916" max="5916" width="36.140625" style="2" customWidth="1"/>
    <col min="5917" max="6144" width="11.42578125" style="2"/>
    <col min="6145" max="6145" width="26.42578125" style="2" customWidth="1"/>
    <col min="6146" max="6146" width="15.7109375" style="2" customWidth="1"/>
    <col min="6147" max="6147" width="13.28515625" style="2" customWidth="1"/>
    <col min="6148" max="6148" width="15" style="2" customWidth="1"/>
    <col min="6149" max="6149" width="5.5703125" style="2" customWidth="1"/>
    <col min="6150" max="6150" width="17" style="2" customWidth="1"/>
    <col min="6151" max="6151" width="18.140625" style="2" customWidth="1"/>
    <col min="6152" max="6152" width="12.85546875" style="2" customWidth="1"/>
    <col min="6153" max="6153" width="14" style="2" customWidth="1"/>
    <col min="6154" max="6154" width="14.28515625" style="2" customWidth="1"/>
    <col min="6155" max="6155" width="14.140625" style="2" customWidth="1"/>
    <col min="6156" max="6156" width="13.28515625" style="2" customWidth="1"/>
    <col min="6157" max="6157" width="11.42578125" style="2"/>
    <col min="6158" max="6158" width="17.140625" style="2" customWidth="1"/>
    <col min="6159" max="6161" width="7.28515625" style="2" customWidth="1"/>
    <col min="6162" max="6162" width="7.140625" style="2" customWidth="1"/>
    <col min="6163" max="6163" width="20.140625" style="2" customWidth="1"/>
    <col min="6164" max="6164" width="1" style="2" customWidth="1"/>
    <col min="6165" max="6165" width="9.42578125" style="2" customWidth="1"/>
    <col min="6166" max="6166" width="7.7109375" style="2" customWidth="1"/>
    <col min="6167" max="6167" width="7.42578125" style="2" customWidth="1"/>
    <col min="6168" max="6168" width="7.28515625" style="2" customWidth="1"/>
    <col min="6169" max="6169" width="14.140625" style="2" customWidth="1"/>
    <col min="6170" max="6170" width="53.7109375" style="2" customWidth="1"/>
    <col min="6171" max="6171" width="25" style="2" customWidth="1"/>
    <col min="6172" max="6172" width="36.140625" style="2" customWidth="1"/>
    <col min="6173" max="6400" width="11.42578125" style="2"/>
    <col min="6401" max="6401" width="26.42578125" style="2" customWidth="1"/>
    <col min="6402" max="6402" width="15.7109375" style="2" customWidth="1"/>
    <col min="6403" max="6403" width="13.28515625" style="2" customWidth="1"/>
    <col min="6404" max="6404" width="15" style="2" customWidth="1"/>
    <col min="6405" max="6405" width="5.5703125" style="2" customWidth="1"/>
    <col min="6406" max="6406" width="17" style="2" customWidth="1"/>
    <col min="6407" max="6407" width="18.140625" style="2" customWidth="1"/>
    <col min="6408" max="6408" width="12.85546875" style="2" customWidth="1"/>
    <col min="6409" max="6409" width="14" style="2" customWidth="1"/>
    <col min="6410" max="6410" width="14.28515625" style="2" customWidth="1"/>
    <col min="6411" max="6411" width="14.140625" style="2" customWidth="1"/>
    <col min="6412" max="6412" width="13.28515625" style="2" customWidth="1"/>
    <col min="6413" max="6413" width="11.42578125" style="2"/>
    <col min="6414" max="6414" width="17.140625" style="2" customWidth="1"/>
    <col min="6415" max="6417" width="7.28515625" style="2" customWidth="1"/>
    <col min="6418" max="6418" width="7.140625" style="2" customWidth="1"/>
    <col min="6419" max="6419" width="20.140625" style="2" customWidth="1"/>
    <col min="6420" max="6420" width="1" style="2" customWidth="1"/>
    <col min="6421" max="6421" width="9.42578125" style="2" customWidth="1"/>
    <col min="6422" max="6422" width="7.7109375" style="2" customWidth="1"/>
    <col min="6423" max="6423" width="7.42578125" style="2" customWidth="1"/>
    <col min="6424" max="6424" width="7.28515625" style="2" customWidth="1"/>
    <col min="6425" max="6425" width="14.140625" style="2" customWidth="1"/>
    <col min="6426" max="6426" width="53.7109375" style="2" customWidth="1"/>
    <col min="6427" max="6427" width="25" style="2" customWidth="1"/>
    <col min="6428" max="6428" width="36.140625" style="2" customWidth="1"/>
    <col min="6429" max="6656" width="11.42578125" style="2"/>
    <col min="6657" max="6657" width="26.42578125" style="2" customWidth="1"/>
    <col min="6658" max="6658" width="15.7109375" style="2" customWidth="1"/>
    <col min="6659" max="6659" width="13.28515625" style="2" customWidth="1"/>
    <col min="6660" max="6660" width="15" style="2" customWidth="1"/>
    <col min="6661" max="6661" width="5.5703125" style="2" customWidth="1"/>
    <col min="6662" max="6662" width="17" style="2" customWidth="1"/>
    <col min="6663" max="6663" width="18.140625" style="2" customWidth="1"/>
    <col min="6664" max="6664" width="12.85546875" style="2" customWidth="1"/>
    <col min="6665" max="6665" width="14" style="2" customWidth="1"/>
    <col min="6666" max="6666" width="14.28515625" style="2" customWidth="1"/>
    <col min="6667" max="6667" width="14.140625" style="2" customWidth="1"/>
    <col min="6668" max="6668" width="13.28515625" style="2" customWidth="1"/>
    <col min="6669" max="6669" width="11.42578125" style="2"/>
    <col min="6670" max="6670" width="17.140625" style="2" customWidth="1"/>
    <col min="6671" max="6673" width="7.28515625" style="2" customWidth="1"/>
    <col min="6674" max="6674" width="7.140625" style="2" customWidth="1"/>
    <col min="6675" max="6675" width="20.140625" style="2" customWidth="1"/>
    <col min="6676" max="6676" width="1" style="2" customWidth="1"/>
    <col min="6677" max="6677" width="9.42578125" style="2" customWidth="1"/>
    <col min="6678" max="6678" width="7.7109375" style="2" customWidth="1"/>
    <col min="6679" max="6679" width="7.42578125" style="2" customWidth="1"/>
    <col min="6680" max="6680" width="7.28515625" style="2" customWidth="1"/>
    <col min="6681" max="6681" width="14.140625" style="2" customWidth="1"/>
    <col min="6682" max="6682" width="53.7109375" style="2" customWidth="1"/>
    <col min="6683" max="6683" width="25" style="2" customWidth="1"/>
    <col min="6684" max="6684" width="36.140625" style="2" customWidth="1"/>
    <col min="6685" max="6912" width="11.42578125" style="2"/>
    <col min="6913" max="6913" width="26.42578125" style="2" customWidth="1"/>
    <col min="6914" max="6914" width="15.7109375" style="2" customWidth="1"/>
    <col min="6915" max="6915" width="13.28515625" style="2" customWidth="1"/>
    <col min="6916" max="6916" width="15" style="2" customWidth="1"/>
    <col min="6917" max="6917" width="5.5703125" style="2" customWidth="1"/>
    <col min="6918" max="6918" width="17" style="2" customWidth="1"/>
    <col min="6919" max="6919" width="18.140625" style="2" customWidth="1"/>
    <col min="6920" max="6920" width="12.85546875" style="2" customWidth="1"/>
    <col min="6921" max="6921" width="14" style="2" customWidth="1"/>
    <col min="6922" max="6922" width="14.28515625" style="2" customWidth="1"/>
    <col min="6923" max="6923" width="14.140625" style="2" customWidth="1"/>
    <col min="6924" max="6924" width="13.28515625" style="2" customWidth="1"/>
    <col min="6925" max="6925" width="11.42578125" style="2"/>
    <col min="6926" max="6926" width="17.140625" style="2" customWidth="1"/>
    <col min="6927" max="6929" width="7.28515625" style="2" customWidth="1"/>
    <col min="6930" max="6930" width="7.140625" style="2" customWidth="1"/>
    <col min="6931" max="6931" width="20.140625" style="2" customWidth="1"/>
    <col min="6932" max="6932" width="1" style="2" customWidth="1"/>
    <col min="6933" max="6933" width="9.42578125" style="2" customWidth="1"/>
    <col min="6934" max="6934" width="7.7109375" style="2" customWidth="1"/>
    <col min="6935" max="6935" width="7.42578125" style="2" customWidth="1"/>
    <col min="6936" max="6936" width="7.28515625" style="2" customWidth="1"/>
    <col min="6937" max="6937" width="14.140625" style="2" customWidth="1"/>
    <col min="6938" max="6938" width="53.7109375" style="2" customWidth="1"/>
    <col min="6939" max="6939" width="25" style="2" customWidth="1"/>
    <col min="6940" max="6940" width="36.140625" style="2" customWidth="1"/>
    <col min="6941" max="7168" width="11.42578125" style="2"/>
    <col min="7169" max="7169" width="26.42578125" style="2" customWidth="1"/>
    <col min="7170" max="7170" width="15.7109375" style="2" customWidth="1"/>
    <col min="7171" max="7171" width="13.28515625" style="2" customWidth="1"/>
    <col min="7172" max="7172" width="15" style="2" customWidth="1"/>
    <col min="7173" max="7173" width="5.5703125" style="2" customWidth="1"/>
    <col min="7174" max="7174" width="17" style="2" customWidth="1"/>
    <col min="7175" max="7175" width="18.140625" style="2" customWidth="1"/>
    <col min="7176" max="7176" width="12.85546875" style="2" customWidth="1"/>
    <col min="7177" max="7177" width="14" style="2" customWidth="1"/>
    <col min="7178" max="7178" width="14.28515625" style="2" customWidth="1"/>
    <col min="7179" max="7179" width="14.140625" style="2" customWidth="1"/>
    <col min="7180" max="7180" width="13.28515625" style="2" customWidth="1"/>
    <col min="7181" max="7181" width="11.42578125" style="2"/>
    <col min="7182" max="7182" width="17.140625" style="2" customWidth="1"/>
    <col min="7183" max="7185" width="7.28515625" style="2" customWidth="1"/>
    <col min="7186" max="7186" width="7.140625" style="2" customWidth="1"/>
    <col min="7187" max="7187" width="20.140625" style="2" customWidth="1"/>
    <col min="7188" max="7188" width="1" style="2" customWidth="1"/>
    <col min="7189" max="7189" width="9.42578125" style="2" customWidth="1"/>
    <col min="7190" max="7190" width="7.7109375" style="2" customWidth="1"/>
    <col min="7191" max="7191" width="7.42578125" style="2" customWidth="1"/>
    <col min="7192" max="7192" width="7.28515625" style="2" customWidth="1"/>
    <col min="7193" max="7193" width="14.140625" style="2" customWidth="1"/>
    <col min="7194" max="7194" width="53.7109375" style="2" customWidth="1"/>
    <col min="7195" max="7195" width="25" style="2" customWidth="1"/>
    <col min="7196" max="7196" width="36.140625" style="2" customWidth="1"/>
    <col min="7197" max="7424" width="11.42578125" style="2"/>
    <col min="7425" max="7425" width="26.42578125" style="2" customWidth="1"/>
    <col min="7426" max="7426" width="15.7109375" style="2" customWidth="1"/>
    <col min="7427" max="7427" width="13.28515625" style="2" customWidth="1"/>
    <col min="7428" max="7428" width="15" style="2" customWidth="1"/>
    <col min="7429" max="7429" width="5.5703125" style="2" customWidth="1"/>
    <col min="7430" max="7430" width="17" style="2" customWidth="1"/>
    <col min="7431" max="7431" width="18.140625" style="2" customWidth="1"/>
    <col min="7432" max="7432" width="12.85546875" style="2" customWidth="1"/>
    <col min="7433" max="7433" width="14" style="2" customWidth="1"/>
    <col min="7434" max="7434" width="14.28515625" style="2" customWidth="1"/>
    <col min="7435" max="7435" width="14.140625" style="2" customWidth="1"/>
    <col min="7436" max="7436" width="13.28515625" style="2" customWidth="1"/>
    <col min="7437" max="7437" width="11.42578125" style="2"/>
    <col min="7438" max="7438" width="17.140625" style="2" customWidth="1"/>
    <col min="7439" max="7441" width="7.28515625" style="2" customWidth="1"/>
    <col min="7442" max="7442" width="7.140625" style="2" customWidth="1"/>
    <col min="7443" max="7443" width="20.140625" style="2" customWidth="1"/>
    <col min="7444" max="7444" width="1" style="2" customWidth="1"/>
    <col min="7445" max="7445" width="9.42578125" style="2" customWidth="1"/>
    <col min="7446" max="7446" width="7.7109375" style="2" customWidth="1"/>
    <col min="7447" max="7447" width="7.42578125" style="2" customWidth="1"/>
    <col min="7448" max="7448" width="7.28515625" style="2" customWidth="1"/>
    <col min="7449" max="7449" width="14.140625" style="2" customWidth="1"/>
    <col min="7450" max="7450" width="53.7109375" style="2" customWidth="1"/>
    <col min="7451" max="7451" width="25" style="2" customWidth="1"/>
    <col min="7452" max="7452" width="36.140625" style="2" customWidth="1"/>
    <col min="7453" max="7680" width="11.42578125" style="2"/>
    <col min="7681" max="7681" width="26.42578125" style="2" customWidth="1"/>
    <col min="7682" max="7682" width="15.7109375" style="2" customWidth="1"/>
    <col min="7683" max="7683" width="13.28515625" style="2" customWidth="1"/>
    <col min="7684" max="7684" width="15" style="2" customWidth="1"/>
    <col min="7685" max="7685" width="5.5703125" style="2" customWidth="1"/>
    <col min="7686" max="7686" width="17" style="2" customWidth="1"/>
    <col min="7687" max="7687" width="18.140625" style="2" customWidth="1"/>
    <col min="7688" max="7688" width="12.85546875" style="2" customWidth="1"/>
    <col min="7689" max="7689" width="14" style="2" customWidth="1"/>
    <col min="7690" max="7690" width="14.28515625" style="2" customWidth="1"/>
    <col min="7691" max="7691" width="14.140625" style="2" customWidth="1"/>
    <col min="7692" max="7692" width="13.28515625" style="2" customWidth="1"/>
    <col min="7693" max="7693" width="11.42578125" style="2"/>
    <col min="7694" max="7694" width="17.140625" style="2" customWidth="1"/>
    <col min="7695" max="7697" width="7.28515625" style="2" customWidth="1"/>
    <col min="7698" max="7698" width="7.140625" style="2" customWidth="1"/>
    <col min="7699" max="7699" width="20.140625" style="2" customWidth="1"/>
    <col min="7700" max="7700" width="1" style="2" customWidth="1"/>
    <col min="7701" max="7701" width="9.42578125" style="2" customWidth="1"/>
    <col min="7702" max="7702" width="7.7109375" style="2" customWidth="1"/>
    <col min="7703" max="7703" width="7.42578125" style="2" customWidth="1"/>
    <col min="7704" max="7704" width="7.28515625" style="2" customWidth="1"/>
    <col min="7705" max="7705" width="14.140625" style="2" customWidth="1"/>
    <col min="7706" max="7706" width="53.7109375" style="2" customWidth="1"/>
    <col min="7707" max="7707" width="25" style="2" customWidth="1"/>
    <col min="7708" max="7708" width="36.140625" style="2" customWidth="1"/>
    <col min="7709" max="7936" width="11.42578125" style="2"/>
    <col min="7937" max="7937" width="26.42578125" style="2" customWidth="1"/>
    <col min="7938" max="7938" width="15.7109375" style="2" customWidth="1"/>
    <col min="7939" max="7939" width="13.28515625" style="2" customWidth="1"/>
    <col min="7940" max="7940" width="15" style="2" customWidth="1"/>
    <col min="7941" max="7941" width="5.5703125" style="2" customWidth="1"/>
    <col min="7942" max="7942" width="17" style="2" customWidth="1"/>
    <col min="7943" max="7943" width="18.140625" style="2" customWidth="1"/>
    <col min="7944" max="7944" width="12.85546875" style="2" customWidth="1"/>
    <col min="7945" max="7945" width="14" style="2" customWidth="1"/>
    <col min="7946" max="7946" width="14.28515625" style="2" customWidth="1"/>
    <col min="7947" max="7947" width="14.140625" style="2" customWidth="1"/>
    <col min="7948" max="7948" width="13.28515625" style="2" customWidth="1"/>
    <col min="7949" max="7949" width="11.42578125" style="2"/>
    <col min="7950" max="7950" width="17.140625" style="2" customWidth="1"/>
    <col min="7951" max="7953" width="7.28515625" style="2" customWidth="1"/>
    <col min="7954" max="7954" width="7.140625" style="2" customWidth="1"/>
    <col min="7955" max="7955" width="20.140625" style="2" customWidth="1"/>
    <col min="7956" max="7956" width="1" style="2" customWidth="1"/>
    <col min="7957" max="7957" width="9.42578125" style="2" customWidth="1"/>
    <col min="7958" max="7958" width="7.7109375" style="2" customWidth="1"/>
    <col min="7959" max="7959" width="7.42578125" style="2" customWidth="1"/>
    <col min="7960" max="7960" width="7.28515625" style="2" customWidth="1"/>
    <col min="7961" max="7961" width="14.140625" style="2" customWidth="1"/>
    <col min="7962" max="7962" width="53.7109375" style="2" customWidth="1"/>
    <col min="7963" max="7963" width="25" style="2" customWidth="1"/>
    <col min="7964" max="7964" width="36.140625" style="2" customWidth="1"/>
    <col min="7965" max="8192" width="11.42578125" style="2"/>
    <col min="8193" max="8193" width="26.42578125" style="2" customWidth="1"/>
    <col min="8194" max="8194" width="15.7109375" style="2" customWidth="1"/>
    <col min="8195" max="8195" width="13.28515625" style="2" customWidth="1"/>
    <col min="8196" max="8196" width="15" style="2" customWidth="1"/>
    <col min="8197" max="8197" width="5.5703125" style="2" customWidth="1"/>
    <col min="8198" max="8198" width="17" style="2" customWidth="1"/>
    <col min="8199" max="8199" width="18.140625" style="2" customWidth="1"/>
    <col min="8200" max="8200" width="12.85546875" style="2" customWidth="1"/>
    <col min="8201" max="8201" width="14" style="2" customWidth="1"/>
    <col min="8202" max="8202" width="14.28515625" style="2" customWidth="1"/>
    <col min="8203" max="8203" width="14.140625" style="2" customWidth="1"/>
    <col min="8204" max="8204" width="13.28515625" style="2" customWidth="1"/>
    <col min="8205" max="8205" width="11.42578125" style="2"/>
    <col min="8206" max="8206" width="17.140625" style="2" customWidth="1"/>
    <col min="8207" max="8209" width="7.28515625" style="2" customWidth="1"/>
    <col min="8210" max="8210" width="7.140625" style="2" customWidth="1"/>
    <col min="8211" max="8211" width="20.140625" style="2" customWidth="1"/>
    <col min="8212" max="8212" width="1" style="2" customWidth="1"/>
    <col min="8213" max="8213" width="9.42578125" style="2" customWidth="1"/>
    <col min="8214" max="8214" width="7.7109375" style="2" customWidth="1"/>
    <col min="8215" max="8215" width="7.42578125" style="2" customWidth="1"/>
    <col min="8216" max="8216" width="7.28515625" style="2" customWidth="1"/>
    <col min="8217" max="8217" width="14.140625" style="2" customWidth="1"/>
    <col min="8218" max="8218" width="53.7109375" style="2" customWidth="1"/>
    <col min="8219" max="8219" width="25" style="2" customWidth="1"/>
    <col min="8220" max="8220" width="36.140625" style="2" customWidth="1"/>
    <col min="8221" max="8448" width="11.42578125" style="2"/>
    <col min="8449" max="8449" width="26.42578125" style="2" customWidth="1"/>
    <col min="8450" max="8450" width="15.7109375" style="2" customWidth="1"/>
    <col min="8451" max="8451" width="13.28515625" style="2" customWidth="1"/>
    <col min="8452" max="8452" width="15" style="2" customWidth="1"/>
    <col min="8453" max="8453" width="5.5703125" style="2" customWidth="1"/>
    <col min="8454" max="8454" width="17" style="2" customWidth="1"/>
    <col min="8455" max="8455" width="18.140625" style="2" customWidth="1"/>
    <col min="8456" max="8456" width="12.85546875" style="2" customWidth="1"/>
    <col min="8457" max="8457" width="14" style="2" customWidth="1"/>
    <col min="8458" max="8458" width="14.28515625" style="2" customWidth="1"/>
    <col min="8459" max="8459" width="14.140625" style="2" customWidth="1"/>
    <col min="8460" max="8460" width="13.28515625" style="2" customWidth="1"/>
    <col min="8461" max="8461" width="11.42578125" style="2"/>
    <col min="8462" max="8462" width="17.140625" style="2" customWidth="1"/>
    <col min="8463" max="8465" width="7.28515625" style="2" customWidth="1"/>
    <col min="8466" max="8466" width="7.140625" style="2" customWidth="1"/>
    <col min="8467" max="8467" width="20.140625" style="2" customWidth="1"/>
    <col min="8468" max="8468" width="1" style="2" customWidth="1"/>
    <col min="8469" max="8469" width="9.42578125" style="2" customWidth="1"/>
    <col min="8470" max="8470" width="7.7109375" style="2" customWidth="1"/>
    <col min="8471" max="8471" width="7.42578125" style="2" customWidth="1"/>
    <col min="8472" max="8472" width="7.28515625" style="2" customWidth="1"/>
    <col min="8473" max="8473" width="14.140625" style="2" customWidth="1"/>
    <col min="8474" max="8474" width="53.7109375" style="2" customWidth="1"/>
    <col min="8475" max="8475" width="25" style="2" customWidth="1"/>
    <col min="8476" max="8476" width="36.140625" style="2" customWidth="1"/>
    <col min="8477" max="8704" width="11.42578125" style="2"/>
    <col min="8705" max="8705" width="26.42578125" style="2" customWidth="1"/>
    <col min="8706" max="8706" width="15.7109375" style="2" customWidth="1"/>
    <col min="8707" max="8707" width="13.28515625" style="2" customWidth="1"/>
    <col min="8708" max="8708" width="15" style="2" customWidth="1"/>
    <col min="8709" max="8709" width="5.5703125" style="2" customWidth="1"/>
    <col min="8710" max="8710" width="17" style="2" customWidth="1"/>
    <col min="8711" max="8711" width="18.140625" style="2" customWidth="1"/>
    <col min="8712" max="8712" width="12.85546875" style="2" customWidth="1"/>
    <col min="8713" max="8713" width="14" style="2" customWidth="1"/>
    <col min="8714" max="8714" width="14.28515625" style="2" customWidth="1"/>
    <col min="8715" max="8715" width="14.140625" style="2" customWidth="1"/>
    <col min="8716" max="8716" width="13.28515625" style="2" customWidth="1"/>
    <col min="8717" max="8717" width="11.42578125" style="2"/>
    <col min="8718" max="8718" width="17.140625" style="2" customWidth="1"/>
    <col min="8719" max="8721" width="7.28515625" style="2" customWidth="1"/>
    <col min="8722" max="8722" width="7.140625" style="2" customWidth="1"/>
    <col min="8723" max="8723" width="20.140625" style="2" customWidth="1"/>
    <col min="8724" max="8724" width="1" style="2" customWidth="1"/>
    <col min="8725" max="8725" width="9.42578125" style="2" customWidth="1"/>
    <col min="8726" max="8726" width="7.7109375" style="2" customWidth="1"/>
    <col min="8727" max="8727" width="7.42578125" style="2" customWidth="1"/>
    <col min="8728" max="8728" width="7.28515625" style="2" customWidth="1"/>
    <col min="8729" max="8729" width="14.140625" style="2" customWidth="1"/>
    <col min="8730" max="8730" width="53.7109375" style="2" customWidth="1"/>
    <col min="8731" max="8731" width="25" style="2" customWidth="1"/>
    <col min="8732" max="8732" width="36.140625" style="2" customWidth="1"/>
    <col min="8733" max="8960" width="11.42578125" style="2"/>
    <col min="8961" max="8961" width="26.42578125" style="2" customWidth="1"/>
    <col min="8962" max="8962" width="15.7109375" style="2" customWidth="1"/>
    <col min="8963" max="8963" width="13.28515625" style="2" customWidth="1"/>
    <col min="8964" max="8964" width="15" style="2" customWidth="1"/>
    <col min="8965" max="8965" width="5.5703125" style="2" customWidth="1"/>
    <col min="8966" max="8966" width="17" style="2" customWidth="1"/>
    <col min="8967" max="8967" width="18.140625" style="2" customWidth="1"/>
    <col min="8968" max="8968" width="12.85546875" style="2" customWidth="1"/>
    <col min="8969" max="8969" width="14" style="2" customWidth="1"/>
    <col min="8970" max="8970" width="14.28515625" style="2" customWidth="1"/>
    <col min="8971" max="8971" width="14.140625" style="2" customWidth="1"/>
    <col min="8972" max="8972" width="13.28515625" style="2" customWidth="1"/>
    <col min="8973" max="8973" width="11.42578125" style="2"/>
    <col min="8974" max="8974" width="17.140625" style="2" customWidth="1"/>
    <col min="8975" max="8977" width="7.28515625" style="2" customWidth="1"/>
    <col min="8978" max="8978" width="7.140625" style="2" customWidth="1"/>
    <col min="8979" max="8979" width="20.140625" style="2" customWidth="1"/>
    <col min="8980" max="8980" width="1" style="2" customWidth="1"/>
    <col min="8981" max="8981" width="9.42578125" style="2" customWidth="1"/>
    <col min="8982" max="8982" width="7.7109375" style="2" customWidth="1"/>
    <col min="8983" max="8983" width="7.42578125" style="2" customWidth="1"/>
    <col min="8984" max="8984" width="7.28515625" style="2" customWidth="1"/>
    <col min="8985" max="8985" width="14.140625" style="2" customWidth="1"/>
    <col min="8986" max="8986" width="53.7109375" style="2" customWidth="1"/>
    <col min="8987" max="8987" width="25" style="2" customWidth="1"/>
    <col min="8988" max="8988" width="36.140625" style="2" customWidth="1"/>
    <col min="8989" max="9216" width="11.42578125" style="2"/>
    <col min="9217" max="9217" width="26.42578125" style="2" customWidth="1"/>
    <col min="9218" max="9218" width="15.7109375" style="2" customWidth="1"/>
    <col min="9219" max="9219" width="13.28515625" style="2" customWidth="1"/>
    <col min="9220" max="9220" width="15" style="2" customWidth="1"/>
    <col min="9221" max="9221" width="5.5703125" style="2" customWidth="1"/>
    <col min="9222" max="9222" width="17" style="2" customWidth="1"/>
    <col min="9223" max="9223" width="18.140625" style="2" customWidth="1"/>
    <col min="9224" max="9224" width="12.85546875" style="2" customWidth="1"/>
    <col min="9225" max="9225" width="14" style="2" customWidth="1"/>
    <col min="9226" max="9226" width="14.28515625" style="2" customWidth="1"/>
    <col min="9227" max="9227" width="14.140625" style="2" customWidth="1"/>
    <col min="9228" max="9228" width="13.28515625" style="2" customWidth="1"/>
    <col min="9229" max="9229" width="11.42578125" style="2"/>
    <col min="9230" max="9230" width="17.140625" style="2" customWidth="1"/>
    <col min="9231" max="9233" width="7.28515625" style="2" customWidth="1"/>
    <col min="9234" max="9234" width="7.140625" style="2" customWidth="1"/>
    <col min="9235" max="9235" width="20.140625" style="2" customWidth="1"/>
    <col min="9236" max="9236" width="1" style="2" customWidth="1"/>
    <col min="9237" max="9237" width="9.42578125" style="2" customWidth="1"/>
    <col min="9238" max="9238" width="7.7109375" style="2" customWidth="1"/>
    <col min="9239" max="9239" width="7.42578125" style="2" customWidth="1"/>
    <col min="9240" max="9240" width="7.28515625" style="2" customWidth="1"/>
    <col min="9241" max="9241" width="14.140625" style="2" customWidth="1"/>
    <col min="9242" max="9242" width="53.7109375" style="2" customWidth="1"/>
    <col min="9243" max="9243" width="25" style="2" customWidth="1"/>
    <col min="9244" max="9244" width="36.140625" style="2" customWidth="1"/>
    <col min="9245" max="9472" width="11.42578125" style="2"/>
    <col min="9473" max="9473" width="26.42578125" style="2" customWidth="1"/>
    <col min="9474" max="9474" width="15.7109375" style="2" customWidth="1"/>
    <col min="9475" max="9475" width="13.28515625" style="2" customWidth="1"/>
    <col min="9476" max="9476" width="15" style="2" customWidth="1"/>
    <col min="9477" max="9477" width="5.5703125" style="2" customWidth="1"/>
    <col min="9478" max="9478" width="17" style="2" customWidth="1"/>
    <col min="9479" max="9479" width="18.140625" style="2" customWidth="1"/>
    <col min="9480" max="9480" width="12.85546875" style="2" customWidth="1"/>
    <col min="9481" max="9481" width="14" style="2" customWidth="1"/>
    <col min="9482" max="9482" width="14.28515625" style="2" customWidth="1"/>
    <col min="9483" max="9483" width="14.140625" style="2" customWidth="1"/>
    <col min="9484" max="9484" width="13.28515625" style="2" customWidth="1"/>
    <col min="9485" max="9485" width="11.42578125" style="2"/>
    <col min="9486" max="9486" width="17.140625" style="2" customWidth="1"/>
    <col min="9487" max="9489" width="7.28515625" style="2" customWidth="1"/>
    <col min="9490" max="9490" width="7.140625" style="2" customWidth="1"/>
    <col min="9491" max="9491" width="20.140625" style="2" customWidth="1"/>
    <col min="9492" max="9492" width="1" style="2" customWidth="1"/>
    <col min="9493" max="9493" width="9.42578125" style="2" customWidth="1"/>
    <col min="9494" max="9494" width="7.7109375" style="2" customWidth="1"/>
    <col min="9495" max="9495" width="7.42578125" style="2" customWidth="1"/>
    <col min="9496" max="9496" width="7.28515625" style="2" customWidth="1"/>
    <col min="9497" max="9497" width="14.140625" style="2" customWidth="1"/>
    <col min="9498" max="9498" width="53.7109375" style="2" customWidth="1"/>
    <col min="9499" max="9499" width="25" style="2" customWidth="1"/>
    <col min="9500" max="9500" width="36.140625" style="2" customWidth="1"/>
    <col min="9501" max="9728" width="11.42578125" style="2"/>
    <col min="9729" max="9729" width="26.42578125" style="2" customWidth="1"/>
    <col min="9730" max="9730" width="15.7109375" style="2" customWidth="1"/>
    <col min="9731" max="9731" width="13.28515625" style="2" customWidth="1"/>
    <col min="9732" max="9732" width="15" style="2" customWidth="1"/>
    <col min="9733" max="9733" width="5.5703125" style="2" customWidth="1"/>
    <col min="9734" max="9734" width="17" style="2" customWidth="1"/>
    <col min="9735" max="9735" width="18.140625" style="2" customWidth="1"/>
    <col min="9736" max="9736" width="12.85546875" style="2" customWidth="1"/>
    <col min="9737" max="9737" width="14" style="2" customWidth="1"/>
    <col min="9738" max="9738" width="14.28515625" style="2" customWidth="1"/>
    <col min="9739" max="9739" width="14.140625" style="2" customWidth="1"/>
    <col min="9740" max="9740" width="13.28515625" style="2" customWidth="1"/>
    <col min="9741" max="9741" width="11.42578125" style="2"/>
    <col min="9742" max="9742" width="17.140625" style="2" customWidth="1"/>
    <col min="9743" max="9745" width="7.28515625" style="2" customWidth="1"/>
    <col min="9746" max="9746" width="7.140625" style="2" customWidth="1"/>
    <col min="9747" max="9747" width="20.140625" style="2" customWidth="1"/>
    <col min="9748" max="9748" width="1" style="2" customWidth="1"/>
    <col min="9749" max="9749" width="9.42578125" style="2" customWidth="1"/>
    <col min="9750" max="9750" width="7.7109375" style="2" customWidth="1"/>
    <col min="9751" max="9751" width="7.42578125" style="2" customWidth="1"/>
    <col min="9752" max="9752" width="7.28515625" style="2" customWidth="1"/>
    <col min="9753" max="9753" width="14.140625" style="2" customWidth="1"/>
    <col min="9754" max="9754" width="53.7109375" style="2" customWidth="1"/>
    <col min="9755" max="9755" width="25" style="2" customWidth="1"/>
    <col min="9756" max="9756" width="36.140625" style="2" customWidth="1"/>
    <col min="9757" max="9984" width="11.42578125" style="2"/>
    <col min="9985" max="9985" width="26.42578125" style="2" customWidth="1"/>
    <col min="9986" max="9986" width="15.7109375" style="2" customWidth="1"/>
    <col min="9987" max="9987" width="13.28515625" style="2" customWidth="1"/>
    <col min="9988" max="9988" width="15" style="2" customWidth="1"/>
    <col min="9989" max="9989" width="5.5703125" style="2" customWidth="1"/>
    <col min="9990" max="9990" width="17" style="2" customWidth="1"/>
    <col min="9991" max="9991" width="18.140625" style="2" customWidth="1"/>
    <col min="9992" max="9992" width="12.85546875" style="2" customWidth="1"/>
    <col min="9993" max="9993" width="14" style="2" customWidth="1"/>
    <col min="9994" max="9994" width="14.28515625" style="2" customWidth="1"/>
    <col min="9995" max="9995" width="14.140625" style="2" customWidth="1"/>
    <col min="9996" max="9996" width="13.28515625" style="2" customWidth="1"/>
    <col min="9997" max="9997" width="11.42578125" style="2"/>
    <col min="9998" max="9998" width="17.140625" style="2" customWidth="1"/>
    <col min="9999" max="10001" width="7.28515625" style="2" customWidth="1"/>
    <col min="10002" max="10002" width="7.140625" style="2" customWidth="1"/>
    <col min="10003" max="10003" width="20.140625" style="2" customWidth="1"/>
    <col min="10004" max="10004" width="1" style="2" customWidth="1"/>
    <col min="10005" max="10005" width="9.42578125" style="2" customWidth="1"/>
    <col min="10006" max="10006" width="7.7109375" style="2" customWidth="1"/>
    <col min="10007" max="10007" width="7.42578125" style="2" customWidth="1"/>
    <col min="10008" max="10008" width="7.28515625" style="2" customWidth="1"/>
    <col min="10009" max="10009" width="14.140625" style="2" customWidth="1"/>
    <col min="10010" max="10010" width="53.7109375" style="2" customWidth="1"/>
    <col min="10011" max="10011" width="25" style="2" customWidth="1"/>
    <col min="10012" max="10012" width="36.140625" style="2" customWidth="1"/>
    <col min="10013" max="10240" width="11.42578125" style="2"/>
    <col min="10241" max="10241" width="26.42578125" style="2" customWidth="1"/>
    <col min="10242" max="10242" width="15.7109375" style="2" customWidth="1"/>
    <col min="10243" max="10243" width="13.28515625" style="2" customWidth="1"/>
    <col min="10244" max="10244" width="15" style="2" customWidth="1"/>
    <col min="10245" max="10245" width="5.5703125" style="2" customWidth="1"/>
    <col min="10246" max="10246" width="17" style="2" customWidth="1"/>
    <col min="10247" max="10247" width="18.140625" style="2" customWidth="1"/>
    <col min="10248" max="10248" width="12.85546875" style="2" customWidth="1"/>
    <col min="10249" max="10249" width="14" style="2" customWidth="1"/>
    <col min="10250" max="10250" width="14.28515625" style="2" customWidth="1"/>
    <col min="10251" max="10251" width="14.140625" style="2" customWidth="1"/>
    <col min="10252" max="10252" width="13.28515625" style="2" customWidth="1"/>
    <col min="10253" max="10253" width="11.42578125" style="2"/>
    <col min="10254" max="10254" width="17.140625" style="2" customWidth="1"/>
    <col min="10255" max="10257" width="7.28515625" style="2" customWidth="1"/>
    <col min="10258" max="10258" width="7.140625" style="2" customWidth="1"/>
    <col min="10259" max="10259" width="20.140625" style="2" customWidth="1"/>
    <col min="10260" max="10260" width="1" style="2" customWidth="1"/>
    <col min="10261" max="10261" width="9.42578125" style="2" customWidth="1"/>
    <col min="10262" max="10262" width="7.7109375" style="2" customWidth="1"/>
    <col min="10263" max="10263" width="7.42578125" style="2" customWidth="1"/>
    <col min="10264" max="10264" width="7.28515625" style="2" customWidth="1"/>
    <col min="10265" max="10265" width="14.140625" style="2" customWidth="1"/>
    <col min="10266" max="10266" width="53.7109375" style="2" customWidth="1"/>
    <col min="10267" max="10267" width="25" style="2" customWidth="1"/>
    <col min="10268" max="10268" width="36.140625" style="2" customWidth="1"/>
    <col min="10269" max="10496" width="11.42578125" style="2"/>
    <col min="10497" max="10497" width="26.42578125" style="2" customWidth="1"/>
    <col min="10498" max="10498" width="15.7109375" style="2" customWidth="1"/>
    <col min="10499" max="10499" width="13.28515625" style="2" customWidth="1"/>
    <col min="10500" max="10500" width="15" style="2" customWidth="1"/>
    <col min="10501" max="10501" width="5.5703125" style="2" customWidth="1"/>
    <col min="10502" max="10502" width="17" style="2" customWidth="1"/>
    <col min="10503" max="10503" width="18.140625" style="2" customWidth="1"/>
    <col min="10504" max="10504" width="12.85546875" style="2" customWidth="1"/>
    <col min="10505" max="10505" width="14" style="2" customWidth="1"/>
    <col min="10506" max="10506" width="14.28515625" style="2" customWidth="1"/>
    <col min="10507" max="10507" width="14.140625" style="2" customWidth="1"/>
    <col min="10508" max="10508" width="13.28515625" style="2" customWidth="1"/>
    <col min="10509" max="10509" width="11.42578125" style="2"/>
    <col min="10510" max="10510" width="17.140625" style="2" customWidth="1"/>
    <col min="10511" max="10513" width="7.28515625" style="2" customWidth="1"/>
    <col min="10514" max="10514" width="7.140625" style="2" customWidth="1"/>
    <col min="10515" max="10515" width="20.140625" style="2" customWidth="1"/>
    <col min="10516" max="10516" width="1" style="2" customWidth="1"/>
    <col min="10517" max="10517" width="9.42578125" style="2" customWidth="1"/>
    <col min="10518" max="10518" width="7.7109375" style="2" customWidth="1"/>
    <col min="10519" max="10519" width="7.42578125" style="2" customWidth="1"/>
    <col min="10520" max="10520" width="7.28515625" style="2" customWidth="1"/>
    <col min="10521" max="10521" width="14.140625" style="2" customWidth="1"/>
    <col min="10522" max="10522" width="53.7109375" style="2" customWidth="1"/>
    <col min="10523" max="10523" width="25" style="2" customWidth="1"/>
    <col min="10524" max="10524" width="36.140625" style="2" customWidth="1"/>
    <col min="10525" max="10752" width="11.42578125" style="2"/>
    <col min="10753" max="10753" width="26.42578125" style="2" customWidth="1"/>
    <col min="10754" max="10754" width="15.7109375" style="2" customWidth="1"/>
    <col min="10755" max="10755" width="13.28515625" style="2" customWidth="1"/>
    <col min="10756" max="10756" width="15" style="2" customWidth="1"/>
    <col min="10757" max="10757" width="5.5703125" style="2" customWidth="1"/>
    <col min="10758" max="10758" width="17" style="2" customWidth="1"/>
    <col min="10759" max="10759" width="18.140625" style="2" customWidth="1"/>
    <col min="10760" max="10760" width="12.85546875" style="2" customWidth="1"/>
    <col min="10761" max="10761" width="14" style="2" customWidth="1"/>
    <col min="10762" max="10762" width="14.28515625" style="2" customWidth="1"/>
    <col min="10763" max="10763" width="14.140625" style="2" customWidth="1"/>
    <col min="10764" max="10764" width="13.28515625" style="2" customWidth="1"/>
    <col min="10765" max="10765" width="11.42578125" style="2"/>
    <col min="10766" max="10766" width="17.140625" style="2" customWidth="1"/>
    <col min="10767" max="10769" width="7.28515625" style="2" customWidth="1"/>
    <col min="10770" max="10770" width="7.140625" style="2" customWidth="1"/>
    <col min="10771" max="10771" width="20.140625" style="2" customWidth="1"/>
    <col min="10772" max="10772" width="1" style="2" customWidth="1"/>
    <col min="10773" max="10773" width="9.42578125" style="2" customWidth="1"/>
    <col min="10774" max="10774" width="7.7109375" style="2" customWidth="1"/>
    <col min="10775" max="10775" width="7.42578125" style="2" customWidth="1"/>
    <col min="10776" max="10776" width="7.28515625" style="2" customWidth="1"/>
    <col min="10777" max="10777" width="14.140625" style="2" customWidth="1"/>
    <col min="10778" max="10778" width="53.7109375" style="2" customWidth="1"/>
    <col min="10779" max="10779" width="25" style="2" customWidth="1"/>
    <col min="10780" max="10780" width="36.140625" style="2" customWidth="1"/>
    <col min="10781" max="11008" width="11.42578125" style="2"/>
    <col min="11009" max="11009" width="26.42578125" style="2" customWidth="1"/>
    <col min="11010" max="11010" width="15.7109375" style="2" customWidth="1"/>
    <col min="11011" max="11011" width="13.28515625" style="2" customWidth="1"/>
    <col min="11012" max="11012" width="15" style="2" customWidth="1"/>
    <col min="11013" max="11013" width="5.5703125" style="2" customWidth="1"/>
    <col min="11014" max="11014" width="17" style="2" customWidth="1"/>
    <col min="11015" max="11015" width="18.140625" style="2" customWidth="1"/>
    <col min="11016" max="11016" width="12.85546875" style="2" customWidth="1"/>
    <col min="11017" max="11017" width="14" style="2" customWidth="1"/>
    <col min="11018" max="11018" width="14.28515625" style="2" customWidth="1"/>
    <col min="11019" max="11019" width="14.140625" style="2" customWidth="1"/>
    <col min="11020" max="11020" width="13.28515625" style="2" customWidth="1"/>
    <col min="11021" max="11021" width="11.42578125" style="2"/>
    <col min="11022" max="11022" width="17.140625" style="2" customWidth="1"/>
    <col min="11023" max="11025" width="7.28515625" style="2" customWidth="1"/>
    <col min="11026" max="11026" width="7.140625" style="2" customWidth="1"/>
    <col min="11027" max="11027" width="20.140625" style="2" customWidth="1"/>
    <col min="11028" max="11028" width="1" style="2" customWidth="1"/>
    <col min="11029" max="11029" width="9.42578125" style="2" customWidth="1"/>
    <col min="11030" max="11030" width="7.7109375" style="2" customWidth="1"/>
    <col min="11031" max="11031" width="7.42578125" style="2" customWidth="1"/>
    <col min="11032" max="11032" width="7.28515625" style="2" customWidth="1"/>
    <col min="11033" max="11033" width="14.140625" style="2" customWidth="1"/>
    <col min="11034" max="11034" width="53.7109375" style="2" customWidth="1"/>
    <col min="11035" max="11035" width="25" style="2" customWidth="1"/>
    <col min="11036" max="11036" width="36.140625" style="2" customWidth="1"/>
    <col min="11037" max="11264" width="11.42578125" style="2"/>
    <col min="11265" max="11265" width="26.42578125" style="2" customWidth="1"/>
    <col min="11266" max="11266" width="15.7109375" style="2" customWidth="1"/>
    <col min="11267" max="11267" width="13.28515625" style="2" customWidth="1"/>
    <col min="11268" max="11268" width="15" style="2" customWidth="1"/>
    <col min="11269" max="11269" width="5.5703125" style="2" customWidth="1"/>
    <col min="11270" max="11270" width="17" style="2" customWidth="1"/>
    <col min="11271" max="11271" width="18.140625" style="2" customWidth="1"/>
    <col min="11272" max="11272" width="12.85546875" style="2" customWidth="1"/>
    <col min="11273" max="11273" width="14" style="2" customWidth="1"/>
    <col min="11274" max="11274" width="14.28515625" style="2" customWidth="1"/>
    <col min="11275" max="11275" width="14.140625" style="2" customWidth="1"/>
    <col min="11276" max="11276" width="13.28515625" style="2" customWidth="1"/>
    <col min="11277" max="11277" width="11.42578125" style="2"/>
    <col min="11278" max="11278" width="17.140625" style="2" customWidth="1"/>
    <col min="11279" max="11281" width="7.28515625" style="2" customWidth="1"/>
    <col min="11282" max="11282" width="7.140625" style="2" customWidth="1"/>
    <col min="11283" max="11283" width="20.140625" style="2" customWidth="1"/>
    <col min="11284" max="11284" width="1" style="2" customWidth="1"/>
    <col min="11285" max="11285" width="9.42578125" style="2" customWidth="1"/>
    <col min="11286" max="11286" width="7.7109375" style="2" customWidth="1"/>
    <col min="11287" max="11287" width="7.42578125" style="2" customWidth="1"/>
    <col min="11288" max="11288" width="7.28515625" style="2" customWidth="1"/>
    <col min="11289" max="11289" width="14.140625" style="2" customWidth="1"/>
    <col min="11290" max="11290" width="53.7109375" style="2" customWidth="1"/>
    <col min="11291" max="11291" width="25" style="2" customWidth="1"/>
    <col min="11292" max="11292" width="36.140625" style="2" customWidth="1"/>
    <col min="11293" max="11520" width="11.42578125" style="2"/>
    <col min="11521" max="11521" width="26.42578125" style="2" customWidth="1"/>
    <col min="11522" max="11522" width="15.7109375" style="2" customWidth="1"/>
    <col min="11523" max="11523" width="13.28515625" style="2" customWidth="1"/>
    <col min="11524" max="11524" width="15" style="2" customWidth="1"/>
    <col min="11525" max="11525" width="5.5703125" style="2" customWidth="1"/>
    <col min="11526" max="11526" width="17" style="2" customWidth="1"/>
    <col min="11527" max="11527" width="18.140625" style="2" customWidth="1"/>
    <col min="11528" max="11528" width="12.85546875" style="2" customWidth="1"/>
    <col min="11529" max="11529" width="14" style="2" customWidth="1"/>
    <col min="11530" max="11530" width="14.28515625" style="2" customWidth="1"/>
    <col min="11531" max="11531" width="14.140625" style="2" customWidth="1"/>
    <col min="11532" max="11532" width="13.28515625" style="2" customWidth="1"/>
    <col min="11533" max="11533" width="11.42578125" style="2"/>
    <col min="11534" max="11534" width="17.140625" style="2" customWidth="1"/>
    <col min="11535" max="11537" width="7.28515625" style="2" customWidth="1"/>
    <col min="11538" max="11538" width="7.140625" style="2" customWidth="1"/>
    <col min="11539" max="11539" width="20.140625" style="2" customWidth="1"/>
    <col min="11540" max="11540" width="1" style="2" customWidth="1"/>
    <col min="11541" max="11541" width="9.42578125" style="2" customWidth="1"/>
    <col min="11542" max="11542" width="7.7109375" style="2" customWidth="1"/>
    <col min="11543" max="11543" width="7.42578125" style="2" customWidth="1"/>
    <col min="11544" max="11544" width="7.28515625" style="2" customWidth="1"/>
    <col min="11545" max="11545" width="14.140625" style="2" customWidth="1"/>
    <col min="11546" max="11546" width="53.7109375" style="2" customWidth="1"/>
    <col min="11547" max="11547" width="25" style="2" customWidth="1"/>
    <col min="11548" max="11548" width="36.140625" style="2" customWidth="1"/>
    <col min="11549" max="11776" width="11.42578125" style="2"/>
    <col min="11777" max="11777" width="26.42578125" style="2" customWidth="1"/>
    <col min="11778" max="11778" width="15.7109375" style="2" customWidth="1"/>
    <col min="11779" max="11779" width="13.28515625" style="2" customWidth="1"/>
    <col min="11780" max="11780" width="15" style="2" customWidth="1"/>
    <col min="11781" max="11781" width="5.5703125" style="2" customWidth="1"/>
    <col min="11782" max="11782" width="17" style="2" customWidth="1"/>
    <col min="11783" max="11783" width="18.140625" style="2" customWidth="1"/>
    <col min="11784" max="11784" width="12.85546875" style="2" customWidth="1"/>
    <col min="11785" max="11785" width="14" style="2" customWidth="1"/>
    <col min="11786" max="11786" width="14.28515625" style="2" customWidth="1"/>
    <col min="11787" max="11787" width="14.140625" style="2" customWidth="1"/>
    <col min="11788" max="11788" width="13.28515625" style="2" customWidth="1"/>
    <col min="11789" max="11789" width="11.42578125" style="2"/>
    <col min="11790" max="11790" width="17.140625" style="2" customWidth="1"/>
    <col min="11791" max="11793" width="7.28515625" style="2" customWidth="1"/>
    <col min="11794" max="11794" width="7.140625" style="2" customWidth="1"/>
    <col min="11795" max="11795" width="20.140625" style="2" customWidth="1"/>
    <col min="11796" max="11796" width="1" style="2" customWidth="1"/>
    <col min="11797" max="11797" width="9.42578125" style="2" customWidth="1"/>
    <col min="11798" max="11798" width="7.7109375" style="2" customWidth="1"/>
    <col min="11799" max="11799" width="7.42578125" style="2" customWidth="1"/>
    <col min="11800" max="11800" width="7.28515625" style="2" customWidth="1"/>
    <col min="11801" max="11801" width="14.140625" style="2" customWidth="1"/>
    <col min="11802" max="11802" width="53.7109375" style="2" customWidth="1"/>
    <col min="11803" max="11803" width="25" style="2" customWidth="1"/>
    <col min="11804" max="11804" width="36.140625" style="2" customWidth="1"/>
    <col min="11805" max="12032" width="11.42578125" style="2"/>
    <col min="12033" max="12033" width="26.42578125" style="2" customWidth="1"/>
    <col min="12034" max="12034" width="15.7109375" style="2" customWidth="1"/>
    <col min="12035" max="12035" width="13.28515625" style="2" customWidth="1"/>
    <col min="12036" max="12036" width="15" style="2" customWidth="1"/>
    <col min="12037" max="12037" width="5.5703125" style="2" customWidth="1"/>
    <col min="12038" max="12038" width="17" style="2" customWidth="1"/>
    <col min="12039" max="12039" width="18.140625" style="2" customWidth="1"/>
    <col min="12040" max="12040" width="12.85546875" style="2" customWidth="1"/>
    <col min="12041" max="12041" width="14" style="2" customWidth="1"/>
    <col min="12042" max="12042" width="14.28515625" style="2" customWidth="1"/>
    <col min="12043" max="12043" width="14.140625" style="2" customWidth="1"/>
    <col min="12044" max="12044" width="13.28515625" style="2" customWidth="1"/>
    <col min="12045" max="12045" width="11.42578125" style="2"/>
    <col min="12046" max="12046" width="17.140625" style="2" customWidth="1"/>
    <col min="12047" max="12049" width="7.28515625" style="2" customWidth="1"/>
    <col min="12050" max="12050" width="7.140625" style="2" customWidth="1"/>
    <col min="12051" max="12051" width="20.140625" style="2" customWidth="1"/>
    <col min="12052" max="12052" width="1" style="2" customWidth="1"/>
    <col min="12053" max="12053" width="9.42578125" style="2" customWidth="1"/>
    <col min="12054" max="12054" width="7.7109375" style="2" customWidth="1"/>
    <col min="12055" max="12055" width="7.42578125" style="2" customWidth="1"/>
    <col min="12056" max="12056" width="7.28515625" style="2" customWidth="1"/>
    <col min="12057" max="12057" width="14.140625" style="2" customWidth="1"/>
    <col min="12058" max="12058" width="53.7109375" style="2" customWidth="1"/>
    <col min="12059" max="12059" width="25" style="2" customWidth="1"/>
    <col min="12060" max="12060" width="36.140625" style="2" customWidth="1"/>
    <col min="12061" max="12288" width="11.42578125" style="2"/>
    <col min="12289" max="12289" width="26.42578125" style="2" customWidth="1"/>
    <col min="12290" max="12290" width="15.7109375" style="2" customWidth="1"/>
    <col min="12291" max="12291" width="13.28515625" style="2" customWidth="1"/>
    <col min="12292" max="12292" width="15" style="2" customWidth="1"/>
    <col min="12293" max="12293" width="5.5703125" style="2" customWidth="1"/>
    <col min="12294" max="12294" width="17" style="2" customWidth="1"/>
    <col min="12295" max="12295" width="18.140625" style="2" customWidth="1"/>
    <col min="12296" max="12296" width="12.85546875" style="2" customWidth="1"/>
    <col min="12297" max="12297" width="14" style="2" customWidth="1"/>
    <col min="12298" max="12298" width="14.28515625" style="2" customWidth="1"/>
    <col min="12299" max="12299" width="14.140625" style="2" customWidth="1"/>
    <col min="12300" max="12300" width="13.28515625" style="2" customWidth="1"/>
    <col min="12301" max="12301" width="11.42578125" style="2"/>
    <col min="12302" max="12302" width="17.140625" style="2" customWidth="1"/>
    <col min="12303" max="12305" width="7.28515625" style="2" customWidth="1"/>
    <col min="12306" max="12306" width="7.140625" style="2" customWidth="1"/>
    <col min="12307" max="12307" width="20.140625" style="2" customWidth="1"/>
    <col min="12308" max="12308" width="1" style="2" customWidth="1"/>
    <col min="12309" max="12309" width="9.42578125" style="2" customWidth="1"/>
    <col min="12310" max="12310" width="7.7109375" style="2" customWidth="1"/>
    <col min="12311" max="12311" width="7.42578125" style="2" customWidth="1"/>
    <col min="12312" max="12312" width="7.28515625" style="2" customWidth="1"/>
    <col min="12313" max="12313" width="14.140625" style="2" customWidth="1"/>
    <col min="12314" max="12314" width="53.7109375" style="2" customWidth="1"/>
    <col min="12315" max="12315" width="25" style="2" customWidth="1"/>
    <col min="12316" max="12316" width="36.140625" style="2" customWidth="1"/>
    <col min="12317" max="12544" width="11.42578125" style="2"/>
    <col min="12545" max="12545" width="26.42578125" style="2" customWidth="1"/>
    <col min="12546" max="12546" width="15.7109375" style="2" customWidth="1"/>
    <col min="12547" max="12547" width="13.28515625" style="2" customWidth="1"/>
    <col min="12548" max="12548" width="15" style="2" customWidth="1"/>
    <col min="12549" max="12549" width="5.5703125" style="2" customWidth="1"/>
    <col min="12550" max="12550" width="17" style="2" customWidth="1"/>
    <col min="12551" max="12551" width="18.140625" style="2" customWidth="1"/>
    <col min="12552" max="12552" width="12.85546875" style="2" customWidth="1"/>
    <col min="12553" max="12553" width="14" style="2" customWidth="1"/>
    <col min="12554" max="12554" width="14.28515625" style="2" customWidth="1"/>
    <col min="12555" max="12555" width="14.140625" style="2" customWidth="1"/>
    <col min="12556" max="12556" width="13.28515625" style="2" customWidth="1"/>
    <col min="12557" max="12557" width="11.42578125" style="2"/>
    <col min="12558" max="12558" width="17.140625" style="2" customWidth="1"/>
    <col min="12559" max="12561" width="7.28515625" style="2" customWidth="1"/>
    <col min="12562" max="12562" width="7.140625" style="2" customWidth="1"/>
    <col min="12563" max="12563" width="20.140625" style="2" customWidth="1"/>
    <col min="12564" max="12564" width="1" style="2" customWidth="1"/>
    <col min="12565" max="12565" width="9.42578125" style="2" customWidth="1"/>
    <col min="12566" max="12566" width="7.7109375" style="2" customWidth="1"/>
    <col min="12567" max="12567" width="7.42578125" style="2" customWidth="1"/>
    <col min="12568" max="12568" width="7.28515625" style="2" customWidth="1"/>
    <col min="12569" max="12569" width="14.140625" style="2" customWidth="1"/>
    <col min="12570" max="12570" width="53.7109375" style="2" customWidth="1"/>
    <col min="12571" max="12571" width="25" style="2" customWidth="1"/>
    <col min="12572" max="12572" width="36.140625" style="2" customWidth="1"/>
    <col min="12573" max="12800" width="11.42578125" style="2"/>
    <col min="12801" max="12801" width="26.42578125" style="2" customWidth="1"/>
    <col min="12802" max="12802" width="15.7109375" style="2" customWidth="1"/>
    <col min="12803" max="12803" width="13.28515625" style="2" customWidth="1"/>
    <col min="12804" max="12804" width="15" style="2" customWidth="1"/>
    <col min="12805" max="12805" width="5.5703125" style="2" customWidth="1"/>
    <col min="12806" max="12806" width="17" style="2" customWidth="1"/>
    <col min="12807" max="12807" width="18.140625" style="2" customWidth="1"/>
    <col min="12808" max="12808" width="12.85546875" style="2" customWidth="1"/>
    <col min="12809" max="12809" width="14" style="2" customWidth="1"/>
    <col min="12810" max="12810" width="14.28515625" style="2" customWidth="1"/>
    <col min="12811" max="12811" width="14.140625" style="2" customWidth="1"/>
    <col min="12812" max="12812" width="13.28515625" style="2" customWidth="1"/>
    <col min="12813" max="12813" width="11.42578125" style="2"/>
    <col min="12814" max="12814" width="17.140625" style="2" customWidth="1"/>
    <col min="12815" max="12817" width="7.28515625" style="2" customWidth="1"/>
    <col min="12818" max="12818" width="7.140625" style="2" customWidth="1"/>
    <col min="12819" max="12819" width="20.140625" style="2" customWidth="1"/>
    <col min="12820" max="12820" width="1" style="2" customWidth="1"/>
    <col min="12821" max="12821" width="9.42578125" style="2" customWidth="1"/>
    <col min="12822" max="12822" width="7.7109375" style="2" customWidth="1"/>
    <col min="12823" max="12823" width="7.42578125" style="2" customWidth="1"/>
    <col min="12824" max="12824" width="7.28515625" style="2" customWidth="1"/>
    <col min="12825" max="12825" width="14.140625" style="2" customWidth="1"/>
    <col min="12826" max="12826" width="53.7109375" style="2" customWidth="1"/>
    <col min="12827" max="12827" width="25" style="2" customWidth="1"/>
    <col min="12828" max="12828" width="36.140625" style="2" customWidth="1"/>
    <col min="12829" max="13056" width="11.42578125" style="2"/>
    <col min="13057" max="13057" width="26.42578125" style="2" customWidth="1"/>
    <col min="13058" max="13058" width="15.7109375" style="2" customWidth="1"/>
    <col min="13059" max="13059" width="13.28515625" style="2" customWidth="1"/>
    <col min="13060" max="13060" width="15" style="2" customWidth="1"/>
    <col min="13061" max="13061" width="5.5703125" style="2" customWidth="1"/>
    <col min="13062" max="13062" width="17" style="2" customWidth="1"/>
    <col min="13063" max="13063" width="18.140625" style="2" customWidth="1"/>
    <col min="13064" max="13064" width="12.85546875" style="2" customWidth="1"/>
    <col min="13065" max="13065" width="14" style="2" customWidth="1"/>
    <col min="13066" max="13066" width="14.28515625" style="2" customWidth="1"/>
    <col min="13067" max="13067" width="14.140625" style="2" customWidth="1"/>
    <col min="13068" max="13068" width="13.28515625" style="2" customWidth="1"/>
    <col min="13069" max="13069" width="11.42578125" style="2"/>
    <col min="13070" max="13070" width="17.140625" style="2" customWidth="1"/>
    <col min="13071" max="13073" width="7.28515625" style="2" customWidth="1"/>
    <col min="13074" max="13074" width="7.140625" style="2" customWidth="1"/>
    <col min="13075" max="13075" width="20.140625" style="2" customWidth="1"/>
    <col min="13076" max="13076" width="1" style="2" customWidth="1"/>
    <col min="13077" max="13077" width="9.42578125" style="2" customWidth="1"/>
    <col min="13078" max="13078" width="7.7109375" style="2" customWidth="1"/>
    <col min="13079" max="13079" width="7.42578125" style="2" customWidth="1"/>
    <col min="13080" max="13080" width="7.28515625" style="2" customWidth="1"/>
    <col min="13081" max="13081" width="14.140625" style="2" customWidth="1"/>
    <col min="13082" max="13082" width="53.7109375" style="2" customWidth="1"/>
    <col min="13083" max="13083" width="25" style="2" customWidth="1"/>
    <col min="13084" max="13084" width="36.140625" style="2" customWidth="1"/>
    <col min="13085" max="13312" width="11.42578125" style="2"/>
    <col min="13313" max="13313" width="26.42578125" style="2" customWidth="1"/>
    <col min="13314" max="13314" width="15.7109375" style="2" customWidth="1"/>
    <col min="13315" max="13315" width="13.28515625" style="2" customWidth="1"/>
    <col min="13316" max="13316" width="15" style="2" customWidth="1"/>
    <col min="13317" max="13317" width="5.5703125" style="2" customWidth="1"/>
    <col min="13318" max="13318" width="17" style="2" customWidth="1"/>
    <col min="13319" max="13319" width="18.140625" style="2" customWidth="1"/>
    <col min="13320" max="13320" width="12.85546875" style="2" customWidth="1"/>
    <col min="13321" max="13321" width="14" style="2" customWidth="1"/>
    <col min="13322" max="13322" width="14.28515625" style="2" customWidth="1"/>
    <col min="13323" max="13323" width="14.140625" style="2" customWidth="1"/>
    <col min="13324" max="13324" width="13.28515625" style="2" customWidth="1"/>
    <col min="13325" max="13325" width="11.42578125" style="2"/>
    <col min="13326" max="13326" width="17.140625" style="2" customWidth="1"/>
    <col min="13327" max="13329" width="7.28515625" style="2" customWidth="1"/>
    <col min="13330" max="13330" width="7.140625" style="2" customWidth="1"/>
    <col min="13331" max="13331" width="20.140625" style="2" customWidth="1"/>
    <col min="13332" max="13332" width="1" style="2" customWidth="1"/>
    <col min="13333" max="13333" width="9.42578125" style="2" customWidth="1"/>
    <col min="13334" max="13334" width="7.7109375" style="2" customWidth="1"/>
    <col min="13335" max="13335" width="7.42578125" style="2" customWidth="1"/>
    <col min="13336" max="13336" width="7.28515625" style="2" customWidth="1"/>
    <col min="13337" max="13337" width="14.140625" style="2" customWidth="1"/>
    <col min="13338" max="13338" width="53.7109375" style="2" customWidth="1"/>
    <col min="13339" max="13339" width="25" style="2" customWidth="1"/>
    <col min="13340" max="13340" width="36.140625" style="2" customWidth="1"/>
    <col min="13341" max="13568" width="11.42578125" style="2"/>
    <col min="13569" max="13569" width="26.42578125" style="2" customWidth="1"/>
    <col min="13570" max="13570" width="15.7109375" style="2" customWidth="1"/>
    <col min="13571" max="13571" width="13.28515625" style="2" customWidth="1"/>
    <col min="13572" max="13572" width="15" style="2" customWidth="1"/>
    <col min="13573" max="13573" width="5.5703125" style="2" customWidth="1"/>
    <col min="13574" max="13574" width="17" style="2" customWidth="1"/>
    <col min="13575" max="13575" width="18.140625" style="2" customWidth="1"/>
    <col min="13576" max="13576" width="12.85546875" style="2" customWidth="1"/>
    <col min="13577" max="13577" width="14" style="2" customWidth="1"/>
    <col min="13578" max="13578" width="14.28515625" style="2" customWidth="1"/>
    <col min="13579" max="13579" width="14.140625" style="2" customWidth="1"/>
    <col min="13580" max="13580" width="13.28515625" style="2" customWidth="1"/>
    <col min="13581" max="13581" width="11.42578125" style="2"/>
    <col min="13582" max="13582" width="17.140625" style="2" customWidth="1"/>
    <col min="13583" max="13585" width="7.28515625" style="2" customWidth="1"/>
    <col min="13586" max="13586" width="7.140625" style="2" customWidth="1"/>
    <col min="13587" max="13587" width="20.140625" style="2" customWidth="1"/>
    <col min="13588" max="13588" width="1" style="2" customWidth="1"/>
    <col min="13589" max="13589" width="9.42578125" style="2" customWidth="1"/>
    <col min="13590" max="13590" width="7.7109375" style="2" customWidth="1"/>
    <col min="13591" max="13591" width="7.42578125" style="2" customWidth="1"/>
    <col min="13592" max="13592" width="7.28515625" style="2" customWidth="1"/>
    <col min="13593" max="13593" width="14.140625" style="2" customWidth="1"/>
    <col min="13594" max="13594" width="53.7109375" style="2" customWidth="1"/>
    <col min="13595" max="13595" width="25" style="2" customWidth="1"/>
    <col min="13596" max="13596" width="36.140625" style="2" customWidth="1"/>
    <col min="13597" max="13824" width="11.42578125" style="2"/>
    <col min="13825" max="13825" width="26.42578125" style="2" customWidth="1"/>
    <col min="13826" max="13826" width="15.7109375" style="2" customWidth="1"/>
    <col min="13827" max="13827" width="13.28515625" style="2" customWidth="1"/>
    <col min="13828" max="13828" width="15" style="2" customWidth="1"/>
    <col min="13829" max="13829" width="5.5703125" style="2" customWidth="1"/>
    <col min="13830" max="13830" width="17" style="2" customWidth="1"/>
    <col min="13831" max="13831" width="18.140625" style="2" customWidth="1"/>
    <col min="13832" max="13832" width="12.85546875" style="2" customWidth="1"/>
    <col min="13833" max="13833" width="14" style="2" customWidth="1"/>
    <col min="13834" max="13834" width="14.28515625" style="2" customWidth="1"/>
    <col min="13835" max="13835" width="14.140625" style="2" customWidth="1"/>
    <col min="13836" max="13836" width="13.28515625" style="2" customWidth="1"/>
    <col min="13837" max="13837" width="11.42578125" style="2"/>
    <col min="13838" max="13838" width="17.140625" style="2" customWidth="1"/>
    <col min="13839" max="13841" width="7.28515625" style="2" customWidth="1"/>
    <col min="13842" max="13842" width="7.140625" style="2" customWidth="1"/>
    <col min="13843" max="13843" width="20.140625" style="2" customWidth="1"/>
    <col min="13844" max="13844" width="1" style="2" customWidth="1"/>
    <col min="13845" max="13845" width="9.42578125" style="2" customWidth="1"/>
    <col min="13846" max="13846" width="7.7109375" style="2" customWidth="1"/>
    <col min="13847" max="13847" width="7.42578125" style="2" customWidth="1"/>
    <col min="13848" max="13848" width="7.28515625" style="2" customWidth="1"/>
    <col min="13849" max="13849" width="14.140625" style="2" customWidth="1"/>
    <col min="13850" max="13850" width="53.7109375" style="2" customWidth="1"/>
    <col min="13851" max="13851" width="25" style="2" customWidth="1"/>
    <col min="13852" max="13852" width="36.140625" style="2" customWidth="1"/>
    <col min="13853" max="14080" width="11.42578125" style="2"/>
    <col min="14081" max="14081" width="26.42578125" style="2" customWidth="1"/>
    <col min="14082" max="14082" width="15.7109375" style="2" customWidth="1"/>
    <col min="14083" max="14083" width="13.28515625" style="2" customWidth="1"/>
    <col min="14084" max="14084" width="15" style="2" customWidth="1"/>
    <col min="14085" max="14085" width="5.5703125" style="2" customWidth="1"/>
    <col min="14086" max="14086" width="17" style="2" customWidth="1"/>
    <col min="14087" max="14087" width="18.140625" style="2" customWidth="1"/>
    <col min="14088" max="14088" width="12.85546875" style="2" customWidth="1"/>
    <col min="14089" max="14089" width="14" style="2" customWidth="1"/>
    <col min="14090" max="14090" width="14.28515625" style="2" customWidth="1"/>
    <col min="14091" max="14091" width="14.140625" style="2" customWidth="1"/>
    <col min="14092" max="14092" width="13.28515625" style="2" customWidth="1"/>
    <col min="14093" max="14093" width="11.42578125" style="2"/>
    <col min="14094" max="14094" width="17.140625" style="2" customWidth="1"/>
    <col min="14095" max="14097" width="7.28515625" style="2" customWidth="1"/>
    <col min="14098" max="14098" width="7.140625" style="2" customWidth="1"/>
    <col min="14099" max="14099" width="20.140625" style="2" customWidth="1"/>
    <col min="14100" max="14100" width="1" style="2" customWidth="1"/>
    <col min="14101" max="14101" width="9.42578125" style="2" customWidth="1"/>
    <col min="14102" max="14102" width="7.7109375" style="2" customWidth="1"/>
    <col min="14103" max="14103" width="7.42578125" style="2" customWidth="1"/>
    <col min="14104" max="14104" width="7.28515625" style="2" customWidth="1"/>
    <col min="14105" max="14105" width="14.140625" style="2" customWidth="1"/>
    <col min="14106" max="14106" width="53.7109375" style="2" customWidth="1"/>
    <col min="14107" max="14107" width="25" style="2" customWidth="1"/>
    <col min="14108" max="14108" width="36.140625" style="2" customWidth="1"/>
    <col min="14109" max="14336" width="11.42578125" style="2"/>
    <col min="14337" max="14337" width="26.42578125" style="2" customWidth="1"/>
    <col min="14338" max="14338" width="15.7109375" style="2" customWidth="1"/>
    <col min="14339" max="14339" width="13.28515625" style="2" customWidth="1"/>
    <col min="14340" max="14340" width="15" style="2" customWidth="1"/>
    <col min="14341" max="14341" width="5.5703125" style="2" customWidth="1"/>
    <col min="14342" max="14342" width="17" style="2" customWidth="1"/>
    <col min="14343" max="14343" width="18.140625" style="2" customWidth="1"/>
    <col min="14344" max="14344" width="12.85546875" style="2" customWidth="1"/>
    <col min="14345" max="14345" width="14" style="2" customWidth="1"/>
    <col min="14346" max="14346" width="14.28515625" style="2" customWidth="1"/>
    <col min="14347" max="14347" width="14.140625" style="2" customWidth="1"/>
    <col min="14348" max="14348" width="13.28515625" style="2" customWidth="1"/>
    <col min="14349" max="14349" width="11.42578125" style="2"/>
    <col min="14350" max="14350" width="17.140625" style="2" customWidth="1"/>
    <col min="14351" max="14353" width="7.28515625" style="2" customWidth="1"/>
    <col min="14354" max="14354" width="7.140625" style="2" customWidth="1"/>
    <col min="14355" max="14355" width="20.140625" style="2" customWidth="1"/>
    <col min="14356" max="14356" width="1" style="2" customWidth="1"/>
    <col min="14357" max="14357" width="9.42578125" style="2" customWidth="1"/>
    <col min="14358" max="14358" width="7.7109375" style="2" customWidth="1"/>
    <col min="14359" max="14359" width="7.42578125" style="2" customWidth="1"/>
    <col min="14360" max="14360" width="7.28515625" style="2" customWidth="1"/>
    <col min="14361" max="14361" width="14.140625" style="2" customWidth="1"/>
    <col min="14362" max="14362" width="53.7109375" style="2" customWidth="1"/>
    <col min="14363" max="14363" width="25" style="2" customWidth="1"/>
    <col min="14364" max="14364" width="36.140625" style="2" customWidth="1"/>
    <col min="14365" max="14592" width="11.42578125" style="2"/>
    <col min="14593" max="14593" width="26.42578125" style="2" customWidth="1"/>
    <col min="14594" max="14594" width="15.7109375" style="2" customWidth="1"/>
    <col min="14595" max="14595" width="13.28515625" style="2" customWidth="1"/>
    <col min="14596" max="14596" width="15" style="2" customWidth="1"/>
    <col min="14597" max="14597" width="5.5703125" style="2" customWidth="1"/>
    <col min="14598" max="14598" width="17" style="2" customWidth="1"/>
    <col min="14599" max="14599" width="18.140625" style="2" customWidth="1"/>
    <col min="14600" max="14600" width="12.85546875" style="2" customWidth="1"/>
    <col min="14601" max="14601" width="14" style="2" customWidth="1"/>
    <col min="14602" max="14602" width="14.28515625" style="2" customWidth="1"/>
    <col min="14603" max="14603" width="14.140625" style="2" customWidth="1"/>
    <col min="14604" max="14604" width="13.28515625" style="2" customWidth="1"/>
    <col min="14605" max="14605" width="11.42578125" style="2"/>
    <col min="14606" max="14606" width="17.140625" style="2" customWidth="1"/>
    <col min="14607" max="14609" width="7.28515625" style="2" customWidth="1"/>
    <col min="14610" max="14610" width="7.140625" style="2" customWidth="1"/>
    <col min="14611" max="14611" width="20.140625" style="2" customWidth="1"/>
    <col min="14612" max="14612" width="1" style="2" customWidth="1"/>
    <col min="14613" max="14613" width="9.42578125" style="2" customWidth="1"/>
    <col min="14614" max="14614" width="7.7109375" style="2" customWidth="1"/>
    <col min="14615" max="14615" width="7.42578125" style="2" customWidth="1"/>
    <col min="14616" max="14616" width="7.28515625" style="2" customWidth="1"/>
    <col min="14617" max="14617" width="14.140625" style="2" customWidth="1"/>
    <col min="14618" max="14618" width="53.7109375" style="2" customWidth="1"/>
    <col min="14619" max="14619" width="25" style="2" customWidth="1"/>
    <col min="14620" max="14620" width="36.140625" style="2" customWidth="1"/>
    <col min="14621" max="14848" width="11.42578125" style="2"/>
    <col min="14849" max="14849" width="26.42578125" style="2" customWidth="1"/>
    <col min="14850" max="14850" width="15.7109375" style="2" customWidth="1"/>
    <col min="14851" max="14851" width="13.28515625" style="2" customWidth="1"/>
    <col min="14852" max="14852" width="15" style="2" customWidth="1"/>
    <col min="14853" max="14853" width="5.5703125" style="2" customWidth="1"/>
    <col min="14854" max="14854" width="17" style="2" customWidth="1"/>
    <col min="14855" max="14855" width="18.140625" style="2" customWidth="1"/>
    <col min="14856" max="14856" width="12.85546875" style="2" customWidth="1"/>
    <col min="14857" max="14857" width="14" style="2" customWidth="1"/>
    <col min="14858" max="14858" width="14.28515625" style="2" customWidth="1"/>
    <col min="14859" max="14859" width="14.140625" style="2" customWidth="1"/>
    <col min="14860" max="14860" width="13.28515625" style="2" customWidth="1"/>
    <col min="14861" max="14861" width="11.42578125" style="2"/>
    <col min="14862" max="14862" width="17.140625" style="2" customWidth="1"/>
    <col min="14863" max="14865" width="7.28515625" style="2" customWidth="1"/>
    <col min="14866" max="14866" width="7.140625" style="2" customWidth="1"/>
    <col min="14867" max="14867" width="20.140625" style="2" customWidth="1"/>
    <col min="14868" max="14868" width="1" style="2" customWidth="1"/>
    <col min="14869" max="14869" width="9.42578125" style="2" customWidth="1"/>
    <col min="14870" max="14870" width="7.7109375" style="2" customWidth="1"/>
    <col min="14871" max="14871" width="7.42578125" style="2" customWidth="1"/>
    <col min="14872" max="14872" width="7.28515625" style="2" customWidth="1"/>
    <col min="14873" max="14873" width="14.140625" style="2" customWidth="1"/>
    <col min="14874" max="14874" width="53.7109375" style="2" customWidth="1"/>
    <col min="14875" max="14875" width="25" style="2" customWidth="1"/>
    <col min="14876" max="14876" width="36.140625" style="2" customWidth="1"/>
    <col min="14877" max="15104" width="11.42578125" style="2"/>
    <col min="15105" max="15105" width="26.42578125" style="2" customWidth="1"/>
    <col min="15106" max="15106" width="15.7109375" style="2" customWidth="1"/>
    <col min="15107" max="15107" width="13.28515625" style="2" customWidth="1"/>
    <col min="15108" max="15108" width="15" style="2" customWidth="1"/>
    <col min="15109" max="15109" width="5.5703125" style="2" customWidth="1"/>
    <col min="15110" max="15110" width="17" style="2" customWidth="1"/>
    <col min="15111" max="15111" width="18.140625" style="2" customWidth="1"/>
    <col min="15112" max="15112" width="12.85546875" style="2" customWidth="1"/>
    <col min="15113" max="15113" width="14" style="2" customWidth="1"/>
    <col min="15114" max="15114" width="14.28515625" style="2" customWidth="1"/>
    <col min="15115" max="15115" width="14.140625" style="2" customWidth="1"/>
    <col min="15116" max="15116" width="13.28515625" style="2" customWidth="1"/>
    <col min="15117" max="15117" width="11.42578125" style="2"/>
    <col min="15118" max="15118" width="17.140625" style="2" customWidth="1"/>
    <col min="15119" max="15121" width="7.28515625" style="2" customWidth="1"/>
    <col min="15122" max="15122" width="7.140625" style="2" customWidth="1"/>
    <col min="15123" max="15123" width="20.140625" style="2" customWidth="1"/>
    <col min="15124" max="15124" width="1" style="2" customWidth="1"/>
    <col min="15125" max="15125" width="9.42578125" style="2" customWidth="1"/>
    <col min="15126" max="15126" width="7.7109375" style="2" customWidth="1"/>
    <col min="15127" max="15127" width="7.42578125" style="2" customWidth="1"/>
    <col min="15128" max="15128" width="7.28515625" style="2" customWidth="1"/>
    <col min="15129" max="15129" width="14.140625" style="2" customWidth="1"/>
    <col min="15130" max="15130" width="53.7109375" style="2" customWidth="1"/>
    <col min="15131" max="15131" width="25" style="2" customWidth="1"/>
    <col min="15132" max="15132" width="36.140625" style="2" customWidth="1"/>
    <col min="15133" max="15360" width="11.42578125" style="2"/>
    <col min="15361" max="15361" width="26.42578125" style="2" customWidth="1"/>
    <col min="15362" max="15362" width="15.7109375" style="2" customWidth="1"/>
    <col min="15363" max="15363" width="13.28515625" style="2" customWidth="1"/>
    <col min="15364" max="15364" width="15" style="2" customWidth="1"/>
    <col min="15365" max="15365" width="5.5703125" style="2" customWidth="1"/>
    <col min="15366" max="15366" width="17" style="2" customWidth="1"/>
    <col min="15367" max="15367" width="18.140625" style="2" customWidth="1"/>
    <col min="15368" max="15368" width="12.85546875" style="2" customWidth="1"/>
    <col min="15369" max="15369" width="14" style="2" customWidth="1"/>
    <col min="15370" max="15370" width="14.28515625" style="2" customWidth="1"/>
    <col min="15371" max="15371" width="14.140625" style="2" customWidth="1"/>
    <col min="15372" max="15372" width="13.28515625" style="2" customWidth="1"/>
    <col min="15373" max="15373" width="11.42578125" style="2"/>
    <col min="15374" max="15374" width="17.140625" style="2" customWidth="1"/>
    <col min="15375" max="15377" width="7.28515625" style="2" customWidth="1"/>
    <col min="15378" max="15378" width="7.140625" style="2" customWidth="1"/>
    <col min="15379" max="15379" width="20.140625" style="2" customWidth="1"/>
    <col min="15380" max="15380" width="1" style="2" customWidth="1"/>
    <col min="15381" max="15381" width="9.42578125" style="2" customWidth="1"/>
    <col min="15382" max="15382" width="7.7109375" style="2" customWidth="1"/>
    <col min="15383" max="15383" width="7.42578125" style="2" customWidth="1"/>
    <col min="15384" max="15384" width="7.28515625" style="2" customWidth="1"/>
    <col min="15385" max="15385" width="14.140625" style="2" customWidth="1"/>
    <col min="15386" max="15386" width="53.7109375" style="2" customWidth="1"/>
    <col min="15387" max="15387" width="25" style="2" customWidth="1"/>
    <col min="15388" max="15388" width="36.140625" style="2" customWidth="1"/>
    <col min="15389" max="15616" width="11.42578125" style="2"/>
    <col min="15617" max="15617" width="26.42578125" style="2" customWidth="1"/>
    <col min="15618" max="15618" width="15.7109375" style="2" customWidth="1"/>
    <col min="15619" max="15619" width="13.28515625" style="2" customWidth="1"/>
    <col min="15620" max="15620" width="15" style="2" customWidth="1"/>
    <col min="15621" max="15621" width="5.5703125" style="2" customWidth="1"/>
    <col min="15622" max="15622" width="17" style="2" customWidth="1"/>
    <col min="15623" max="15623" width="18.140625" style="2" customWidth="1"/>
    <col min="15624" max="15624" width="12.85546875" style="2" customWidth="1"/>
    <col min="15625" max="15625" width="14" style="2" customWidth="1"/>
    <col min="15626" max="15626" width="14.28515625" style="2" customWidth="1"/>
    <col min="15627" max="15627" width="14.140625" style="2" customWidth="1"/>
    <col min="15628" max="15628" width="13.28515625" style="2" customWidth="1"/>
    <col min="15629" max="15629" width="11.42578125" style="2"/>
    <col min="15630" max="15630" width="17.140625" style="2" customWidth="1"/>
    <col min="15631" max="15633" width="7.28515625" style="2" customWidth="1"/>
    <col min="15634" max="15634" width="7.140625" style="2" customWidth="1"/>
    <col min="15635" max="15635" width="20.140625" style="2" customWidth="1"/>
    <col min="15636" max="15636" width="1" style="2" customWidth="1"/>
    <col min="15637" max="15637" width="9.42578125" style="2" customWidth="1"/>
    <col min="15638" max="15638" width="7.7109375" style="2" customWidth="1"/>
    <col min="15639" max="15639" width="7.42578125" style="2" customWidth="1"/>
    <col min="15640" max="15640" width="7.28515625" style="2" customWidth="1"/>
    <col min="15641" max="15641" width="14.140625" style="2" customWidth="1"/>
    <col min="15642" max="15642" width="53.7109375" style="2" customWidth="1"/>
    <col min="15643" max="15643" width="25" style="2" customWidth="1"/>
    <col min="15644" max="15644" width="36.140625" style="2" customWidth="1"/>
    <col min="15645" max="15872" width="11.42578125" style="2"/>
    <col min="15873" max="15873" width="26.42578125" style="2" customWidth="1"/>
    <col min="15874" max="15874" width="15.7109375" style="2" customWidth="1"/>
    <col min="15875" max="15875" width="13.28515625" style="2" customWidth="1"/>
    <col min="15876" max="15876" width="15" style="2" customWidth="1"/>
    <col min="15877" max="15877" width="5.5703125" style="2" customWidth="1"/>
    <col min="15878" max="15878" width="17" style="2" customWidth="1"/>
    <col min="15879" max="15879" width="18.140625" style="2" customWidth="1"/>
    <col min="15880" max="15880" width="12.85546875" style="2" customWidth="1"/>
    <col min="15881" max="15881" width="14" style="2" customWidth="1"/>
    <col min="15882" max="15882" width="14.28515625" style="2" customWidth="1"/>
    <col min="15883" max="15883" width="14.140625" style="2" customWidth="1"/>
    <col min="15884" max="15884" width="13.28515625" style="2" customWidth="1"/>
    <col min="15885" max="15885" width="11.42578125" style="2"/>
    <col min="15886" max="15886" width="17.140625" style="2" customWidth="1"/>
    <col min="15887" max="15889" width="7.28515625" style="2" customWidth="1"/>
    <col min="15890" max="15890" width="7.140625" style="2" customWidth="1"/>
    <col min="15891" max="15891" width="20.140625" style="2" customWidth="1"/>
    <col min="15892" max="15892" width="1" style="2" customWidth="1"/>
    <col min="15893" max="15893" width="9.42578125" style="2" customWidth="1"/>
    <col min="15894" max="15894" width="7.7109375" style="2" customWidth="1"/>
    <col min="15895" max="15895" width="7.42578125" style="2" customWidth="1"/>
    <col min="15896" max="15896" width="7.28515625" style="2" customWidth="1"/>
    <col min="15897" max="15897" width="14.140625" style="2" customWidth="1"/>
    <col min="15898" max="15898" width="53.7109375" style="2" customWidth="1"/>
    <col min="15899" max="15899" width="25" style="2" customWidth="1"/>
    <col min="15900" max="15900" width="36.140625" style="2" customWidth="1"/>
    <col min="15901" max="16128" width="11.42578125" style="2"/>
    <col min="16129" max="16129" width="26.42578125" style="2" customWidth="1"/>
    <col min="16130" max="16130" width="15.7109375" style="2" customWidth="1"/>
    <col min="16131" max="16131" width="13.28515625" style="2" customWidth="1"/>
    <col min="16132" max="16132" width="15" style="2" customWidth="1"/>
    <col min="16133" max="16133" width="5.5703125" style="2" customWidth="1"/>
    <col min="16134" max="16134" width="17" style="2" customWidth="1"/>
    <col min="16135" max="16135" width="18.140625" style="2" customWidth="1"/>
    <col min="16136" max="16136" width="12.85546875" style="2" customWidth="1"/>
    <col min="16137" max="16137" width="14" style="2" customWidth="1"/>
    <col min="16138" max="16138" width="14.28515625" style="2" customWidth="1"/>
    <col min="16139" max="16139" width="14.140625" style="2" customWidth="1"/>
    <col min="16140" max="16140" width="13.28515625" style="2" customWidth="1"/>
    <col min="16141" max="16141" width="11.42578125" style="2"/>
    <col min="16142" max="16142" width="17.140625" style="2" customWidth="1"/>
    <col min="16143" max="16145" width="7.28515625" style="2" customWidth="1"/>
    <col min="16146" max="16146" width="7.140625" style="2" customWidth="1"/>
    <col min="16147" max="16147" width="20.140625" style="2" customWidth="1"/>
    <col min="16148" max="16148" width="1" style="2" customWidth="1"/>
    <col min="16149" max="16149" width="9.42578125" style="2" customWidth="1"/>
    <col min="16150" max="16150" width="7.7109375" style="2" customWidth="1"/>
    <col min="16151" max="16151" width="7.42578125" style="2" customWidth="1"/>
    <col min="16152" max="16152" width="7.28515625" style="2" customWidth="1"/>
    <col min="16153" max="16153" width="14.140625" style="2" customWidth="1"/>
    <col min="16154" max="16154" width="53.7109375" style="2" customWidth="1"/>
    <col min="16155" max="16155" width="25" style="2" customWidth="1"/>
    <col min="16156" max="16156" width="36.140625" style="2" customWidth="1"/>
    <col min="16157" max="16384" width="11.42578125" style="2"/>
  </cols>
  <sheetData>
    <row r="1" spans="1:28" ht="27" customHeight="1" thickBot="1" x14ac:dyDescent="0.3">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8" ht="15.75" x14ac:dyDescent="0.25">
      <c r="A2" s="150"/>
      <c r="B2" s="153"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5"/>
      <c r="AB2" s="3" t="s">
        <v>1</v>
      </c>
    </row>
    <row r="3" spans="1:28" x14ac:dyDescent="0.25">
      <c r="A3" s="151"/>
      <c r="B3" s="156" t="s">
        <v>2</v>
      </c>
      <c r="C3" s="157"/>
      <c r="D3" s="157"/>
      <c r="E3" s="157"/>
      <c r="F3" s="157"/>
      <c r="G3" s="157"/>
      <c r="H3" s="157"/>
      <c r="I3" s="157"/>
      <c r="J3" s="157"/>
      <c r="K3" s="157"/>
      <c r="L3" s="157"/>
      <c r="M3" s="157"/>
      <c r="N3" s="157"/>
      <c r="O3" s="157"/>
      <c r="P3" s="157"/>
      <c r="Q3" s="157"/>
      <c r="R3" s="157"/>
      <c r="S3" s="157"/>
      <c r="T3" s="157"/>
      <c r="U3" s="157"/>
      <c r="V3" s="157"/>
      <c r="W3" s="157"/>
      <c r="X3" s="157"/>
      <c r="Y3" s="157"/>
      <c r="Z3" s="157"/>
      <c r="AA3" s="158"/>
      <c r="AB3" s="4" t="s">
        <v>3</v>
      </c>
    </row>
    <row r="4" spans="1:28" x14ac:dyDescent="0.25">
      <c r="A4" s="151"/>
      <c r="B4" s="159" t="s">
        <v>4</v>
      </c>
      <c r="C4" s="160"/>
      <c r="D4" s="160"/>
      <c r="E4" s="160"/>
      <c r="F4" s="160"/>
      <c r="G4" s="160"/>
      <c r="H4" s="160"/>
      <c r="I4" s="160"/>
      <c r="J4" s="160"/>
      <c r="K4" s="160"/>
      <c r="L4" s="160"/>
      <c r="M4" s="160"/>
      <c r="N4" s="160"/>
      <c r="O4" s="160"/>
      <c r="P4" s="160"/>
      <c r="Q4" s="160"/>
      <c r="R4" s="160"/>
      <c r="S4" s="160"/>
      <c r="T4" s="160"/>
      <c r="U4" s="160"/>
      <c r="V4" s="160"/>
      <c r="W4" s="160"/>
      <c r="X4" s="160"/>
      <c r="Y4" s="160"/>
      <c r="Z4" s="160"/>
      <c r="AA4" s="161"/>
      <c r="AB4" s="5" t="s">
        <v>5</v>
      </c>
    </row>
    <row r="5" spans="1:28" ht="15.75" customHeight="1" thickBot="1" x14ac:dyDescent="0.3">
      <c r="A5" s="152"/>
      <c r="B5" s="162"/>
      <c r="C5" s="163"/>
      <c r="D5" s="163"/>
      <c r="E5" s="163"/>
      <c r="F5" s="163"/>
      <c r="G5" s="163"/>
      <c r="H5" s="163"/>
      <c r="I5" s="163"/>
      <c r="J5" s="163"/>
      <c r="K5" s="163"/>
      <c r="L5" s="163"/>
      <c r="M5" s="163"/>
      <c r="N5" s="163"/>
      <c r="O5" s="163"/>
      <c r="P5" s="163"/>
      <c r="Q5" s="163"/>
      <c r="R5" s="163"/>
      <c r="S5" s="163"/>
      <c r="T5" s="163"/>
      <c r="U5" s="163"/>
      <c r="V5" s="163"/>
      <c r="W5" s="163"/>
      <c r="X5" s="163"/>
      <c r="Y5" s="163"/>
      <c r="Z5" s="163"/>
      <c r="AA5" s="164"/>
      <c r="AB5" s="6" t="s">
        <v>6</v>
      </c>
    </row>
    <row r="6" spans="1:28" ht="6.75" customHeight="1" thickBot="1" x14ac:dyDescent="0.3">
      <c r="A6" s="165"/>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7"/>
    </row>
    <row r="7" spans="1:28" x14ac:dyDescent="0.25">
      <c r="A7" s="7" t="s">
        <v>7</v>
      </c>
      <c r="B7" s="135" t="s">
        <v>1137</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6"/>
    </row>
    <row r="8" spans="1:28" x14ac:dyDescent="0.25">
      <c r="A8" s="8" t="s">
        <v>9</v>
      </c>
      <c r="B8" s="137" t="s">
        <v>1138</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8"/>
    </row>
    <row r="9" spans="1:28" x14ac:dyDescent="0.25">
      <c r="A9" s="8" t="s">
        <v>11</v>
      </c>
      <c r="B9" s="139" t="s">
        <v>1138</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1"/>
    </row>
    <row r="10" spans="1:28" x14ac:dyDescent="0.25">
      <c r="A10" s="143" t="s">
        <v>13</v>
      </c>
      <c r="B10" s="143"/>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x14ac:dyDescent="0.25">
      <c r="A11" s="142" t="s">
        <v>14</v>
      </c>
      <c r="B11" s="9" t="s">
        <v>15</v>
      </c>
      <c r="C11" s="25"/>
      <c r="D11" s="146">
        <v>43850</v>
      </c>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8"/>
    </row>
    <row r="12" spans="1:28" x14ac:dyDescent="0.25">
      <c r="A12" s="142"/>
      <c r="B12" s="9" t="s">
        <v>16</v>
      </c>
      <c r="C12" s="10"/>
      <c r="D12" s="174" t="s">
        <v>555</v>
      </c>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x14ac:dyDescent="0.25">
      <c r="A13" s="142"/>
      <c r="B13" s="9" t="s">
        <v>18</v>
      </c>
      <c r="C13" s="9" t="s">
        <v>17</v>
      </c>
      <c r="D13" s="146" t="s">
        <v>1176</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15.75" thickBot="1" x14ac:dyDescent="0.3">
      <c r="A14" s="11" t="s">
        <v>19</v>
      </c>
      <c r="B14" s="128" t="s">
        <v>1139</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x14ac:dyDescent="0.25">
      <c r="A16" s="131" t="s">
        <v>20</v>
      </c>
      <c r="B16" s="115" t="s">
        <v>21</v>
      </c>
      <c r="C16" s="115" t="s">
        <v>22</v>
      </c>
      <c r="D16" s="115" t="s">
        <v>23</v>
      </c>
      <c r="E16" s="115" t="s">
        <v>24</v>
      </c>
      <c r="F16" s="115" t="s">
        <v>25</v>
      </c>
      <c r="G16" s="115" t="s">
        <v>26</v>
      </c>
      <c r="H16" s="133" t="s">
        <v>27</v>
      </c>
      <c r="I16" s="133" t="s">
        <v>28</v>
      </c>
      <c r="J16" s="115" t="s">
        <v>29</v>
      </c>
      <c r="K16" s="115" t="s">
        <v>30</v>
      </c>
      <c r="L16" s="115" t="s">
        <v>31</v>
      </c>
      <c r="M16" s="115" t="s">
        <v>32</v>
      </c>
      <c r="N16" s="115" t="s">
        <v>33</v>
      </c>
      <c r="O16" s="126" t="s">
        <v>34</v>
      </c>
      <c r="P16" s="126"/>
      <c r="Q16" s="126"/>
      <c r="R16" s="126"/>
      <c r="S16" s="509"/>
      <c r="T16" s="112"/>
      <c r="U16" s="131" t="s">
        <v>35</v>
      </c>
      <c r="V16" s="115"/>
      <c r="W16" s="115"/>
      <c r="X16" s="115"/>
      <c r="Y16" s="116"/>
      <c r="Z16" s="115" t="s">
        <v>36</v>
      </c>
      <c r="AA16" s="115" t="s">
        <v>37</v>
      </c>
      <c r="AB16" s="118" t="s">
        <v>38</v>
      </c>
    </row>
    <row r="17" spans="1:28" ht="26.25" thickBot="1" x14ac:dyDescent="0.3">
      <c r="A17" s="132"/>
      <c r="B17" s="117"/>
      <c r="C17" s="117"/>
      <c r="D17" s="117"/>
      <c r="E17" s="117"/>
      <c r="F17" s="117"/>
      <c r="G17" s="117"/>
      <c r="H17" s="134"/>
      <c r="I17" s="134"/>
      <c r="J17" s="117"/>
      <c r="K17" s="117"/>
      <c r="L17" s="117"/>
      <c r="M17" s="117"/>
      <c r="N17" s="117"/>
      <c r="O17" s="15" t="s">
        <v>39</v>
      </c>
      <c r="P17" s="15" t="s">
        <v>40</v>
      </c>
      <c r="Q17" s="15" t="s">
        <v>41</v>
      </c>
      <c r="R17" s="15" t="s">
        <v>42</v>
      </c>
      <c r="S17" s="18" t="s">
        <v>43</v>
      </c>
      <c r="T17" s="113"/>
      <c r="U17" s="755" t="s">
        <v>39</v>
      </c>
      <c r="V17" s="753" t="s">
        <v>40</v>
      </c>
      <c r="W17" s="753" t="s">
        <v>41</v>
      </c>
      <c r="X17" s="753" t="s">
        <v>42</v>
      </c>
      <c r="Y17" s="944" t="s">
        <v>44</v>
      </c>
      <c r="Z17" s="752"/>
      <c r="AA17" s="752"/>
      <c r="AB17" s="756"/>
    </row>
    <row r="18" spans="1:28" ht="102" x14ac:dyDescent="0.25">
      <c r="A18" s="292" t="s">
        <v>1140</v>
      </c>
      <c r="B18" s="168" t="s">
        <v>1141</v>
      </c>
      <c r="C18" s="473" t="s">
        <v>1142</v>
      </c>
      <c r="D18" s="473" t="s">
        <v>1143</v>
      </c>
      <c r="E18" s="757">
        <v>1</v>
      </c>
      <c r="F18" s="757" t="s">
        <v>1144</v>
      </c>
      <c r="G18" s="757" t="s">
        <v>1145</v>
      </c>
      <c r="H18" s="473"/>
      <c r="I18" s="473" t="s">
        <v>1146</v>
      </c>
      <c r="J18" s="945" t="s">
        <v>1147</v>
      </c>
      <c r="K18" s="473" t="s">
        <v>187</v>
      </c>
      <c r="L18" s="758">
        <v>1</v>
      </c>
      <c r="M18" s="473" t="s">
        <v>1148</v>
      </c>
      <c r="N18" s="473" t="s">
        <v>1149</v>
      </c>
      <c r="O18" s="946">
        <f>12/36</f>
        <v>0.33333333333333331</v>
      </c>
      <c r="P18" s="946">
        <f>8/36</f>
        <v>0.22222222222222221</v>
      </c>
      <c r="Q18" s="946">
        <f>6/36</f>
        <v>0.16666666666666666</v>
      </c>
      <c r="R18" s="946">
        <f>10/36</f>
        <v>0.27777777777777779</v>
      </c>
      <c r="S18" s="947">
        <f>SUM(O18:R19)</f>
        <v>1</v>
      </c>
      <c r="T18" s="948"/>
      <c r="U18" s="949">
        <f>11/36</f>
        <v>0.30555555555555558</v>
      </c>
      <c r="V18" s="946">
        <f>9/36</f>
        <v>0.25</v>
      </c>
      <c r="W18" s="946">
        <f>6/36</f>
        <v>0.16666666666666666</v>
      </c>
      <c r="X18" s="946">
        <f>10/36</f>
        <v>0.27777777777777779</v>
      </c>
      <c r="Y18" s="946">
        <f>SUM(U18:X19)</f>
        <v>1</v>
      </c>
      <c r="Z18" s="950" t="s">
        <v>1150</v>
      </c>
      <c r="AA18" s="951" t="s">
        <v>1151</v>
      </c>
      <c r="AB18" s="952" t="s">
        <v>1152</v>
      </c>
    </row>
    <row r="19" spans="1:28" ht="102" x14ac:dyDescent="0.25">
      <c r="A19" s="124"/>
      <c r="B19" s="143"/>
      <c r="C19" s="94"/>
      <c r="D19" s="94"/>
      <c r="E19" s="35">
        <v>2</v>
      </c>
      <c r="F19" s="35" t="s">
        <v>1153</v>
      </c>
      <c r="G19" s="35" t="s">
        <v>1145</v>
      </c>
      <c r="H19" s="94"/>
      <c r="I19" s="94"/>
      <c r="J19" s="953"/>
      <c r="K19" s="94"/>
      <c r="L19" s="395"/>
      <c r="M19" s="94"/>
      <c r="N19" s="94"/>
      <c r="O19" s="954"/>
      <c r="P19" s="954"/>
      <c r="Q19" s="954"/>
      <c r="R19" s="954"/>
      <c r="S19" s="955"/>
      <c r="T19" s="948"/>
      <c r="U19" s="956"/>
      <c r="V19" s="954"/>
      <c r="W19" s="954"/>
      <c r="X19" s="954"/>
      <c r="Y19" s="954"/>
      <c r="Z19" s="764"/>
      <c r="AA19" s="957"/>
      <c r="AB19" s="958"/>
    </row>
    <row r="20" spans="1:28" ht="267.75" x14ac:dyDescent="0.25">
      <c r="A20" s="124"/>
      <c r="B20" s="143"/>
      <c r="C20" s="35" t="s">
        <v>1154</v>
      </c>
      <c r="D20" s="35" t="s">
        <v>1155</v>
      </c>
      <c r="E20" s="35">
        <v>3</v>
      </c>
      <c r="F20" s="35" t="s">
        <v>1156</v>
      </c>
      <c r="G20" s="35" t="s">
        <v>1145</v>
      </c>
      <c r="H20" s="35"/>
      <c r="I20" s="35" t="s">
        <v>1157</v>
      </c>
      <c r="J20" s="53" t="s">
        <v>1158</v>
      </c>
      <c r="K20" s="35" t="s">
        <v>187</v>
      </c>
      <c r="L20" s="54">
        <v>1</v>
      </c>
      <c r="M20" s="35" t="s">
        <v>1159</v>
      </c>
      <c r="N20" s="35" t="s">
        <v>1160</v>
      </c>
      <c r="O20" s="959">
        <f>175/600</f>
        <v>0.29166666666666669</v>
      </c>
      <c r="P20" s="959">
        <f>285/600</f>
        <v>0.47499999999999998</v>
      </c>
      <c r="Q20" s="959">
        <f>120/600</f>
        <v>0.2</v>
      </c>
      <c r="R20" s="959">
        <f>20/600</f>
        <v>3.3333333333333333E-2</v>
      </c>
      <c r="S20" s="960">
        <f>SUM(O20:R20)</f>
        <v>0.99999999999999989</v>
      </c>
      <c r="T20" s="948"/>
      <c r="U20" s="961">
        <f>85/600</f>
        <v>0.14166666666666666</v>
      </c>
      <c r="V20" s="959">
        <f>176/600</f>
        <v>0.29333333333333333</v>
      </c>
      <c r="W20" s="959">
        <f>247/600</f>
        <v>0.41166666666666668</v>
      </c>
      <c r="X20" s="959">
        <f>190/600</f>
        <v>0.31666666666666665</v>
      </c>
      <c r="Y20" s="959">
        <f>SUM(U20:X20)</f>
        <v>1.1633333333333333</v>
      </c>
      <c r="Z20" s="38" t="s">
        <v>1161</v>
      </c>
      <c r="AA20" s="22" t="s">
        <v>1151</v>
      </c>
      <c r="AB20" s="962" t="s">
        <v>1152</v>
      </c>
    </row>
    <row r="21" spans="1:28" ht="89.25" x14ac:dyDescent="0.25">
      <c r="A21" s="124"/>
      <c r="B21" s="143"/>
      <c r="C21" s="94" t="s">
        <v>1162</v>
      </c>
      <c r="D21" s="94" t="s">
        <v>1163</v>
      </c>
      <c r="E21" s="35">
        <v>1</v>
      </c>
      <c r="F21" s="35" t="s">
        <v>1164</v>
      </c>
      <c r="G21" s="35" t="s">
        <v>1145</v>
      </c>
      <c r="H21" s="35"/>
      <c r="I21" s="94" t="s">
        <v>1165</v>
      </c>
      <c r="J21" s="94" t="s">
        <v>1166</v>
      </c>
      <c r="K21" s="94" t="s">
        <v>187</v>
      </c>
      <c r="L21" s="395">
        <v>1</v>
      </c>
      <c r="M21" s="94" t="s">
        <v>1167</v>
      </c>
      <c r="N21" s="94" t="s">
        <v>1168</v>
      </c>
      <c r="O21" s="395">
        <v>0.25</v>
      </c>
      <c r="P21" s="395">
        <v>0.25</v>
      </c>
      <c r="Q21" s="395">
        <v>0.25</v>
      </c>
      <c r="R21" s="395">
        <v>0.25</v>
      </c>
      <c r="S21" s="963">
        <f>SUM(O21:R24)</f>
        <v>1</v>
      </c>
      <c r="T21" s="948"/>
      <c r="U21" s="964">
        <v>0.25</v>
      </c>
      <c r="V21" s="395">
        <v>0.25</v>
      </c>
      <c r="W21" s="395">
        <v>0.25</v>
      </c>
      <c r="X21" s="395">
        <v>0.25</v>
      </c>
      <c r="Y21" s="395">
        <f>SUM(U21:X24)</f>
        <v>1</v>
      </c>
      <c r="Z21" s="764" t="s">
        <v>1169</v>
      </c>
      <c r="AA21" s="957" t="s">
        <v>1151</v>
      </c>
      <c r="AB21" s="958" t="s">
        <v>1152</v>
      </c>
    </row>
    <row r="22" spans="1:28" ht="51" x14ac:dyDescent="0.25">
      <c r="A22" s="124"/>
      <c r="B22" s="143"/>
      <c r="C22" s="94"/>
      <c r="D22" s="94"/>
      <c r="E22" s="35">
        <v>2</v>
      </c>
      <c r="F22" s="35" t="s">
        <v>1170</v>
      </c>
      <c r="G22" s="35" t="s">
        <v>1145</v>
      </c>
      <c r="H22" s="35"/>
      <c r="I22" s="94"/>
      <c r="J22" s="94"/>
      <c r="K22" s="94"/>
      <c r="L22" s="94"/>
      <c r="M22" s="94"/>
      <c r="N22" s="94"/>
      <c r="O22" s="94"/>
      <c r="P22" s="94"/>
      <c r="Q22" s="94"/>
      <c r="R22" s="94"/>
      <c r="S22" s="747"/>
      <c r="T22" s="948"/>
      <c r="U22" s="124"/>
      <c r="V22" s="94"/>
      <c r="W22" s="94"/>
      <c r="X22" s="94"/>
      <c r="Y22" s="94"/>
      <c r="Z22" s="764"/>
      <c r="AA22" s="957"/>
      <c r="AB22" s="958"/>
    </row>
    <row r="23" spans="1:28" ht="63.75" x14ac:dyDescent="0.25">
      <c r="A23" s="124"/>
      <c r="B23" s="143"/>
      <c r="C23" s="94"/>
      <c r="D23" s="94"/>
      <c r="E23" s="35">
        <v>3</v>
      </c>
      <c r="F23" s="35" t="s">
        <v>1171</v>
      </c>
      <c r="G23" s="35" t="s">
        <v>1145</v>
      </c>
      <c r="H23" s="35"/>
      <c r="I23" s="94"/>
      <c r="J23" s="94"/>
      <c r="K23" s="94"/>
      <c r="L23" s="94"/>
      <c r="M23" s="94"/>
      <c r="N23" s="94"/>
      <c r="O23" s="94"/>
      <c r="P23" s="94"/>
      <c r="Q23" s="94"/>
      <c r="R23" s="94"/>
      <c r="S23" s="747"/>
      <c r="T23" s="948"/>
      <c r="U23" s="124"/>
      <c r="V23" s="94"/>
      <c r="W23" s="94"/>
      <c r="X23" s="94"/>
      <c r="Y23" s="94"/>
      <c r="Z23" s="764"/>
      <c r="AA23" s="957"/>
      <c r="AB23" s="958"/>
    </row>
    <row r="24" spans="1:28" ht="26.25" thickBot="1" x14ac:dyDescent="0.3">
      <c r="A24" s="125"/>
      <c r="B24" s="748"/>
      <c r="C24" s="95"/>
      <c r="D24" s="95"/>
      <c r="E24" s="56">
        <v>4</v>
      </c>
      <c r="F24" s="56" t="s">
        <v>1172</v>
      </c>
      <c r="G24" s="56" t="s">
        <v>1145</v>
      </c>
      <c r="H24" s="56"/>
      <c r="I24" s="95"/>
      <c r="J24" s="95"/>
      <c r="K24" s="95"/>
      <c r="L24" s="95"/>
      <c r="M24" s="95"/>
      <c r="N24" s="95"/>
      <c r="O24" s="95"/>
      <c r="P24" s="95"/>
      <c r="Q24" s="95"/>
      <c r="R24" s="95"/>
      <c r="S24" s="965"/>
      <c r="T24" s="966"/>
      <c r="U24" s="125"/>
      <c r="V24" s="95"/>
      <c r="W24" s="95"/>
      <c r="X24" s="95"/>
      <c r="Y24" s="95"/>
      <c r="Z24" s="766"/>
      <c r="AA24" s="967"/>
      <c r="AB24" s="968"/>
    </row>
    <row r="25" spans="1:28" s="67" customFormat="1" ht="25.5" customHeight="1" thickBot="1" x14ac:dyDescent="0.3">
      <c r="A25" s="102" t="s">
        <v>162</v>
      </c>
      <c r="B25" s="103"/>
      <c r="C25" s="103"/>
      <c r="D25" s="103"/>
      <c r="E25" s="103"/>
      <c r="F25" s="103"/>
      <c r="G25" s="103"/>
      <c r="H25" s="103"/>
      <c r="I25" s="103"/>
      <c r="J25" s="103"/>
      <c r="K25" s="103"/>
      <c r="L25" s="103"/>
      <c r="M25" s="103"/>
      <c r="N25" s="103"/>
      <c r="O25" s="103"/>
      <c r="P25" s="103"/>
      <c r="Q25" s="103"/>
      <c r="R25" s="104"/>
      <c r="S25" s="102" t="s">
        <v>163</v>
      </c>
      <c r="T25" s="103"/>
      <c r="U25" s="770"/>
      <c r="V25" s="770"/>
      <c r="W25" s="770"/>
      <c r="X25" s="770"/>
      <c r="Y25" s="770"/>
      <c r="Z25" s="770"/>
      <c r="AA25" s="770"/>
      <c r="AB25" s="771"/>
    </row>
    <row r="26" spans="1:28" x14ac:dyDescent="0.25">
      <c r="A26" s="186" t="s">
        <v>164</v>
      </c>
      <c r="B26" s="187" t="s">
        <v>1145</v>
      </c>
      <c r="C26" s="187"/>
      <c r="D26" s="187"/>
      <c r="E26" s="188"/>
      <c r="F26" s="189" t="s">
        <v>165</v>
      </c>
      <c r="G26" s="969" t="s">
        <v>1145</v>
      </c>
      <c r="H26" s="969"/>
      <c r="I26" s="969"/>
      <c r="J26" s="969"/>
      <c r="K26" s="969"/>
      <c r="L26" s="189" t="s">
        <v>165</v>
      </c>
      <c r="M26" s="969" t="s">
        <v>1145</v>
      </c>
      <c r="N26" s="969"/>
      <c r="O26" s="969"/>
      <c r="P26" s="969"/>
      <c r="Q26" s="969"/>
      <c r="R26" s="970"/>
      <c r="S26" s="192" t="s">
        <v>165</v>
      </c>
      <c r="T26" s="191"/>
      <c r="U26" s="193"/>
      <c r="V26" s="193"/>
      <c r="W26" s="193"/>
      <c r="X26" s="193"/>
      <c r="Y26" s="194"/>
      <c r="Z26" s="192" t="s">
        <v>165</v>
      </c>
      <c r="AA26" s="188"/>
      <c r="AB26" s="195"/>
    </row>
    <row r="27" spans="1:28" x14ac:dyDescent="0.25">
      <c r="A27" s="71" t="s">
        <v>166</v>
      </c>
      <c r="B27" s="196" t="s">
        <v>1173</v>
      </c>
      <c r="C27" s="196"/>
      <c r="D27" s="196"/>
      <c r="E27" s="197"/>
      <c r="F27" s="74" t="s">
        <v>168</v>
      </c>
      <c r="G27" s="971" t="s">
        <v>1173</v>
      </c>
      <c r="H27" s="971"/>
      <c r="I27" s="971"/>
      <c r="J27" s="971"/>
      <c r="K27" s="971"/>
      <c r="L27" s="74" t="s">
        <v>170</v>
      </c>
      <c r="M27" s="971" t="s">
        <v>1173</v>
      </c>
      <c r="N27" s="971"/>
      <c r="O27" s="971"/>
      <c r="P27" s="971"/>
      <c r="Q27" s="971"/>
      <c r="R27" s="972"/>
      <c r="S27" s="75" t="s">
        <v>168</v>
      </c>
      <c r="T27" s="83"/>
      <c r="U27" s="84"/>
      <c r="V27" s="84"/>
      <c r="W27" s="84"/>
      <c r="X27" s="84"/>
      <c r="Y27" s="85"/>
      <c r="Z27" s="75" t="s">
        <v>170</v>
      </c>
      <c r="AA27" s="197"/>
      <c r="AB27" s="199"/>
    </row>
    <row r="28" spans="1:28" ht="29.25" customHeight="1" thickBot="1" x14ac:dyDescent="0.3">
      <c r="A28" s="76" t="s">
        <v>173</v>
      </c>
      <c r="B28" s="205" t="s">
        <v>1174</v>
      </c>
      <c r="C28" s="205"/>
      <c r="D28" s="205"/>
      <c r="E28" s="206"/>
      <c r="F28" s="78" t="s">
        <v>173</v>
      </c>
      <c r="G28" s="208" t="s">
        <v>1174</v>
      </c>
      <c r="H28" s="208"/>
      <c r="I28" s="208"/>
      <c r="J28" s="208"/>
      <c r="K28" s="208"/>
      <c r="L28" s="78" t="s">
        <v>173</v>
      </c>
      <c r="M28" s="208" t="s">
        <v>1174</v>
      </c>
      <c r="N28" s="208"/>
      <c r="O28" s="208"/>
      <c r="P28" s="208"/>
      <c r="Q28" s="208"/>
      <c r="R28" s="209"/>
      <c r="S28" s="79" t="s">
        <v>173</v>
      </c>
      <c r="T28" s="90"/>
      <c r="U28" s="91"/>
      <c r="V28" s="91"/>
      <c r="W28" s="91"/>
      <c r="X28" s="91"/>
      <c r="Y28" s="92"/>
      <c r="Z28" s="79" t="s">
        <v>173</v>
      </c>
      <c r="AA28" s="206"/>
      <c r="AB28" s="239"/>
    </row>
  </sheetData>
  <mergeCells count="98">
    <mergeCell ref="B27:E27"/>
    <mergeCell ref="G27:K27"/>
    <mergeCell ref="M27:R27"/>
    <mergeCell ref="T27:Y27"/>
    <mergeCell ref="AA27:AB27"/>
    <mergeCell ref="B28:E28"/>
    <mergeCell ref="G28:K28"/>
    <mergeCell ref="M28:R28"/>
    <mergeCell ref="T28:Y28"/>
    <mergeCell ref="AA28:AB28"/>
    <mergeCell ref="A25:R25"/>
    <mergeCell ref="S25:AB25"/>
    <mergeCell ref="B26:E26"/>
    <mergeCell ref="G26:K26"/>
    <mergeCell ref="M26:R26"/>
    <mergeCell ref="T26:Y26"/>
    <mergeCell ref="AA26:AB26"/>
    <mergeCell ref="W21:W24"/>
    <mergeCell ref="X21:X24"/>
    <mergeCell ref="Y21:Y24"/>
    <mergeCell ref="Z21:Z24"/>
    <mergeCell ref="AA21:AA24"/>
    <mergeCell ref="AB21:AB24"/>
    <mergeCell ref="P21:P24"/>
    <mergeCell ref="Q21:Q24"/>
    <mergeCell ref="R21:R24"/>
    <mergeCell ref="S21:S24"/>
    <mergeCell ref="U21:U24"/>
    <mergeCell ref="V21:V24"/>
    <mergeCell ref="AB18:AB19"/>
    <mergeCell ref="C21:C24"/>
    <mergeCell ref="D21:D24"/>
    <mergeCell ref="I21:I24"/>
    <mergeCell ref="J21:J24"/>
    <mergeCell ref="K21:K24"/>
    <mergeCell ref="L21:L24"/>
    <mergeCell ref="M21:M24"/>
    <mergeCell ref="N21:N24"/>
    <mergeCell ref="O21:O24"/>
    <mergeCell ref="V18:V19"/>
    <mergeCell ref="W18:W19"/>
    <mergeCell ref="X18:X19"/>
    <mergeCell ref="Y18:Y19"/>
    <mergeCell ref="Z18:Z19"/>
    <mergeCell ref="AA18:AA19"/>
    <mergeCell ref="O18:O19"/>
    <mergeCell ref="P18:P19"/>
    <mergeCell ref="Q18:Q19"/>
    <mergeCell ref="R18:R19"/>
    <mergeCell ref="S18:S19"/>
    <mergeCell ref="U18:U19"/>
    <mergeCell ref="I18:I19"/>
    <mergeCell ref="J18:J19"/>
    <mergeCell ref="K18:K19"/>
    <mergeCell ref="L18:L19"/>
    <mergeCell ref="M18:M19"/>
    <mergeCell ref="N18:N19"/>
    <mergeCell ref="T16:T24"/>
    <mergeCell ref="U16:Y16"/>
    <mergeCell ref="Z16:Z17"/>
    <mergeCell ref="AA16:AA17"/>
    <mergeCell ref="AB16:AB17"/>
    <mergeCell ref="A18:A24"/>
    <mergeCell ref="B18:B24"/>
    <mergeCell ref="C18:C19"/>
    <mergeCell ref="D18:D19"/>
    <mergeCell ref="H18:H19"/>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9169-1077-4CAB-A6BB-7E55A70D1C97}">
  <sheetPr codeName="Hoja16"/>
  <dimension ref="A1:AB24"/>
  <sheetViews>
    <sheetView workbookViewId="0">
      <selection activeCell="B9" sqref="B9:AB9"/>
    </sheetView>
  </sheetViews>
  <sheetFormatPr baseColWidth="10" defaultRowHeight="15" x14ac:dyDescent="0.25"/>
  <cols>
    <col min="1" max="1" width="24.42578125" style="2" customWidth="1"/>
    <col min="2" max="2" width="15.5703125" style="2" customWidth="1"/>
    <col min="3" max="3" width="13.7109375" style="2" customWidth="1"/>
    <col min="4" max="4" width="15.42578125" style="2" customWidth="1"/>
    <col min="5" max="5" width="5.5703125" style="2" customWidth="1"/>
    <col min="6" max="6" width="17.42578125" style="2" customWidth="1"/>
    <col min="7" max="7" width="18" style="2" customWidth="1"/>
    <col min="8" max="8" width="10.7109375" style="2" customWidth="1"/>
    <col min="9" max="9" width="15" style="2" customWidth="1"/>
    <col min="10" max="10" width="14.28515625" style="2" customWidth="1"/>
    <col min="11" max="12" width="13.85546875" style="2" customWidth="1"/>
    <col min="13" max="13" width="11.28515625" style="2" customWidth="1"/>
    <col min="14" max="14" width="17.140625" style="2" customWidth="1"/>
    <col min="15" max="15" width="7.5703125" style="2" customWidth="1"/>
    <col min="16" max="16" width="8.140625" style="2" customWidth="1"/>
    <col min="17" max="17" width="7.140625" style="2" customWidth="1"/>
    <col min="18" max="18" width="7.85546875" style="2" customWidth="1"/>
    <col min="19" max="19" width="20.140625" style="2" customWidth="1"/>
    <col min="20" max="20" width="1.5703125" style="67" customWidth="1"/>
    <col min="21" max="21" width="9.140625" style="2" customWidth="1"/>
    <col min="22" max="22" width="7.5703125" style="2" customWidth="1"/>
    <col min="23" max="23" width="7.42578125" style="2" customWidth="1"/>
    <col min="24" max="24" width="8.140625" style="2" customWidth="1"/>
    <col min="25" max="25" width="14" style="2" customWidth="1"/>
    <col min="26" max="26" width="64.140625" style="2" customWidth="1"/>
    <col min="27" max="27" width="25.140625" style="2" customWidth="1"/>
    <col min="28" max="28" width="29.42578125" style="2" customWidth="1"/>
    <col min="29" max="256" width="11.42578125" style="2"/>
    <col min="257" max="257" width="24.42578125" style="2" customWidth="1"/>
    <col min="258" max="258" width="15.5703125" style="2" customWidth="1"/>
    <col min="259" max="259" width="13.7109375" style="2" customWidth="1"/>
    <col min="260" max="260" width="15.42578125" style="2" customWidth="1"/>
    <col min="261" max="261" width="5.5703125" style="2" customWidth="1"/>
    <col min="262" max="262" width="17.42578125" style="2" customWidth="1"/>
    <col min="263" max="263" width="18" style="2" customWidth="1"/>
    <col min="264" max="264" width="10.7109375" style="2" customWidth="1"/>
    <col min="265" max="265" width="15" style="2" customWidth="1"/>
    <col min="266" max="266" width="14.28515625" style="2" customWidth="1"/>
    <col min="267" max="268" width="13.85546875" style="2" customWidth="1"/>
    <col min="269" max="269" width="11.28515625" style="2" customWidth="1"/>
    <col min="270" max="270" width="17.140625" style="2" customWidth="1"/>
    <col min="271" max="271" width="7.5703125" style="2" customWidth="1"/>
    <col min="272" max="272" width="8.140625" style="2" customWidth="1"/>
    <col min="273" max="273" width="7.140625" style="2" customWidth="1"/>
    <col min="274" max="274" width="7.85546875" style="2" customWidth="1"/>
    <col min="275" max="275" width="20.140625" style="2" customWidth="1"/>
    <col min="276" max="276" width="1.5703125" style="2" customWidth="1"/>
    <col min="277" max="277" width="9.140625" style="2" customWidth="1"/>
    <col min="278" max="278" width="7.5703125" style="2" customWidth="1"/>
    <col min="279" max="279" width="7.42578125" style="2" customWidth="1"/>
    <col min="280" max="280" width="8.140625" style="2" customWidth="1"/>
    <col min="281" max="281" width="14" style="2" customWidth="1"/>
    <col min="282" max="282" width="64.140625" style="2" customWidth="1"/>
    <col min="283" max="283" width="25.140625" style="2" customWidth="1"/>
    <col min="284" max="284" width="29.42578125" style="2" customWidth="1"/>
    <col min="285" max="512" width="11.42578125" style="2"/>
    <col min="513" max="513" width="24.42578125" style="2" customWidth="1"/>
    <col min="514" max="514" width="15.5703125" style="2" customWidth="1"/>
    <col min="515" max="515" width="13.7109375" style="2" customWidth="1"/>
    <col min="516" max="516" width="15.42578125" style="2" customWidth="1"/>
    <col min="517" max="517" width="5.5703125" style="2" customWidth="1"/>
    <col min="518" max="518" width="17.42578125" style="2" customWidth="1"/>
    <col min="519" max="519" width="18" style="2" customWidth="1"/>
    <col min="520" max="520" width="10.7109375" style="2" customWidth="1"/>
    <col min="521" max="521" width="15" style="2" customWidth="1"/>
    <col min="522" max="522" width="14.28515625" style="2" customWidth="1"/>
    <col min="523" max="524" width="13.85546875" style="2" customWidth="1"/>
    <col min="525" max="525" width="11.28515625" style="2" customWidth="1"/>
    <col min="526" max="526" width="17.140625" style="2" customWidth="1"/>
    <col min="527" max="527" width="7.5703125" style="2" customWidth="1"/>
    <col min="528" max="528" width="8.140625" style="2" customWidth="1"/>
    <col min="529" max="529" width="7.140625" style="2" customWidth="1"/>
    <col min="530" max="530" width="7.85546875" style="2" customWidth="1"/>
    <col min="531" max="531" width="20.140625" style="2" customWidth="1"/>
    <col min="532" max="532" width="1.5703125" style="2" customWidth="1"/>
    <col min="533" max="533" width="9.140625" style="2" customWidth="1"/>
    <col min="534" max="534" width="7.5703125" style="2" customWidth="1"/>
    <col min="535" max="535" width="7.42578125" style="2" customWidth="1"/>
    <col min="536" max="536" width="8.140625" style="2" customWidth="1"/>
    <col min="537" max="537" width="14" style="2" customWidth="1"/>
    <col min="538" max="538" width="64.140625" style="2" customWidth="1"/>
    <col min="539" max="539" width="25.140625" style="2" customWidth="1"/>
    <col min="540" max="540" width="29.42578125" style="2" customWidth="1"/>
    <col min="541" max="768" width="11.42578125" style="2"/>
    <col min="769" max="769" width="24.42578125" style="2" customWidth="1"/>
    <col min="770" max="770" width="15.5703125" style="2" customWidth="1"/>
    <col min="771" max="771" width="13.7109375" style="2" customWidth="1"/>
    <col min="772" max="772" width="15.42578125" style="2" customWidth="1"/>
    <col min="773" max="773" width="5.5703125" style="2" customWidth="1"/>
    <col min="774" max="774" width="17.42578125" style="2" customWidth="1"/>
    <col min="775" max="775" width="18" style="2" customWidth="1"/>
    <col min="776" max="776" width="10.7109375" style="2" customWidth="1"/>
    <col min="777" max="777" width="15" style="2" customWidth="1"/>
    <col min="778" max="778" width="14.28515625" style="2" customWidth="1"/>
    <col min="779" max="780" width="13.85546875" style="2" customWidth="1"/>
    <col min="781" max="781" width="11.28515625" style="2" customWidth="1"/>
    <col min="782" max="782" width="17.140625" style="2" customWidth="1"/>
    <col min="783" max="783" width="7.5703125" style="2" customWidth="1"/>
    <col min="784" max="784" width="8.140625" style="2" customWidth="1"/>
    <col min="785" max="785" width="7.140625" style="2" customWidth="1"/>
    <col min="786" max="786" width="7.85546875" style="2" customWidth="1"/>
    <col min="787" max="787" width="20.140625" style="2" customWidth="1"/>
    <col min="788" max="788" width="1.5703125" style="2" customWidth="1"/>
    <col min="789" max="789" width="9.140625" style="2" customWidth="1"/>
    <col min="790" max="790" width="7.5703125" style="2" customWidth="1"/>
    <col min="791" max="791" width="7.42578125" style="2" customWidth="1"/>
    <col min="792" max="792" width="8.140625" style="2" customWidth="1"/>
    <col min="793" max="793" width="14" style="2" customWidth="1"/>
    <col min="794" max="794" width="64.140625" style="2" customWidth="1"/>
    <col min="795" max="795" width="25.140625" style="2" customWidth="1"/>
    <col min="796" max="796" width="29.42578125" style="2" customWidth="1"/>
    <col min="797" max="1024" width="11.42578125" style="2"/>
    <col min="1025" max="1025" width="24.42578125" style="2" customWidth="1"/>
    <col min="1026" max="1026" width="15.5703125" style="2" customWidth="1"/>
    <col min="1027" max="1027" width="13.7109375" style="2" customWidth="1"/>
    <col min="1028" max="1028" width="15.42578125" style="2" customWidth="1"/>
    <col min="1029" max="1029" width="5.5703125" style="2" customWidth="1"/>
    <col min="1030" max="1030" width="17.42578125" style="2" customWidth="1"/>
    <col min="1031" max="1031" width="18" style="2" customWidth="1"/>
    <col min="1032" max="1032" width="10.7109375" style="2" customWidth="1"/>
    <col min="1033" max="1033" width="15" style="2" customWidth="1"/>
    <col min="1034" max="1034" width="14.28515625" style="2" customWidth="1"/>
    <col min="1035" max="1036" width="13.85546875" style="2" customWidth="1"/>
    <col min="1037" max="1037" width="11.28515625" style="2" customWidth="1"/>
    <col min="1038" max="1038" width="17.140625" style="2" customWidth="1"/>
    <col min="1039" max="1039" width="7.5703125" style="2" customWidth="1"/>
    <col min="1040" max="1040" width="8.140625" style="2" customWidth="1"/>
    <col min="1041" max="1041" width="7.140625" style="2" customWidth="1"/>
    <col min="1042" max="1042" width="7.85546875" style="2" customWidth="1"/>
    <col min="1043" max="1043" width="20.140625" style="2" customWidth="1"/>
    <col min="1044" max="1044" width="1.5703125" style="2" customWidth="1"/>
    <col min="1045" max="1045" width="9.140625" style="2" customWidth="1"/>
    <col min="1046" max="1046" width="7.5703125" style="2" customWidth="1"/>
    <col min="1047" max="1047" width="7.42578125" style="2" customWidth="1"/>
    <col min="1048" max="1048" width="8.140625" style="2" customWidth="1"/>
    <col min="1049" max="1049" width="14" style="2" customWidth="1"/>
    <col min="1050" max="1050" width="64.140625" style="2" customWidth="1"/>
    <col min="1051" max="1051" width="25.140625" style="2" customWidth="1"/>
    <col min="1052" max="1052" width="29.42578125" style="2" customWidth="1"/>
    <col min="1053" max="1280" width="11.42578125" style="2"/>
    <col min="1281" max="1281" width="24.42578125" style="2" customWidth="1"/>
    <col min="1282" max="1282" width="15.5703125" style="2" customWidth="1"/>
    <col min="1283" max="1283" width="13.7109375" style="2" customWidth="1"/>
    <col min="1284" max="1284" width="15.42578125" style="2" customWidth="1"/>
    <col min="1285" max="1285" width="5.5703125" style="2" customWidth="1"/>
    <col min="1286" max="1286" width="17.42578125" style="2" customWidth="1"/>
    <col min="1287" max="1287" width="18" style="2" customWidth="1"/>
    <col min="1288" max="1288" width="10.7109375" style="2" customWidth="1"/>
    <col min="1289" max="1289" width="15" style="2" customWidth="1"/>
    <col min="1290" max="1290" width="14.28515625" style="2" customWidth="1"/>
    <col min="1291" max="1292" width="13.85546875" style="2" customWidth="1"/>
    <col min="1293" max="1293" width="11.28515625" style="2" customWidth="1"/>
    <col min="1294" max="1294" width="17.140625" style="2" customWidth="1"/>
    <col min="1295" max="1295" width="7.5703125" style="2" customWidth="1"/>
    <col min="1296" max="1296" width="8.140625" style="2" customWidth="1"/>
    <col min="1297" max="1297" width="7.140625" style="2" customWidth="1"/>
    <col min="1298" max="1298" width="7.85546875" style="2" customWidth="1"/>
    <col min="1299" max="1299" width="20.140625" style="2" customWidth="1"/>
    <col min="1300" max="1300" width="1.5703125" style="2" customWidth="1"/>
    <col min="1301" max="1301" width="9.140625" style="2" customWidth="1"/>
    <col min="1302" max="1302" width="7.5703125" style="2" customWidth="1"/>
    <col min="1303" max="1303" width="7.42578125" style="2" customWidth="1"/>
    <col min="1304" max="1304" width="8.140625" style="2" customWidth="1"/>
    <col min="1305" max="1305" width="14" style="2" customWidth="1"/>
    <col min="1306" max="1306" width="64.140625" style="2" customWidth="1"/>
    <col min="1307" max="1307" width="25.140625" style="2" customWidth="1"/>
    <col min="1308" max="1308" width="29.42578125" style="2" customWidth="1"/>
    <col min="1309" max="1536" width="11.42578125" style="2"/>
    <col min="1537" max="1537" width="24.42578125" style="2" customWidth="1"/>
    <col min="1538" max="1538" width="15.5703125" style="2" customWidth="1"/>
    <col min="1539" max="1539" width="13.7109375" style="2" customWidth="1"/>
    <col min="1540" max="1540" width="15.42578125" style="2" customWidth="1"/>
    <col min="1541" max="1541" width="5.5703125" style="2" customWidth="1"/>
    <col min="1542" max="1542" width="17.42578125" style="2" customWidth="1"/>
    <col min="1543" max="1543" width="18" style="2" customWidth="1"/>
    <col min="1544" max="1544" width="10.7109375" style="2" customWidth="1"/>
    <col min="1545" max="1545" width="15" style="2" customWidth="1"/>
    <col min="1546" max="1546" width="14.28515625" style="2" customWidth="1"/>
    <col min="1547" max="1548" width="13.85546875" style="2" customWidth="1"/>
    <col min="1549" max="1549" width="11.28515625" style="2" customWidth="1"/>
    <col min="1550" max="1550" width="17.140625" style="2" customWidth="1"/>
    <col min="1551" max="1551" width="7.5703125" style="2" customWidth="1"/>
    <col min="1552" max="1552" width="8.140625" style="2" customWidth="1"/>
    <col min="1553" max="1553" width="7.140625" style="2" customWidth="1"/>
    <col min="1554" max="1554" width="7.85546875" style="2" customWidth="1"/>
    <col min="1555" max="1555" width="20.140625" style="2" customWidth="1"/>
    <col min="1556" max="1556" width="1.5703125" style="2" customWidth="1"/>
    <col min="1557" max="1557" width="9.140625" style="2" customWidth="1"/>
    <col min="1558" max="1558" width="7.5703125" style="2" customWidth="1"/>
    <col min="1559" max="1559" width="7.42578125" style="2" customWidth="1"/>
    <col min="1560" max="1560" width="8.140625" style="2" customWidth="1"/>
    <col min="1561" max="1561" width="14" style="2" customWidth="1"/>
    <col min="1562" max="1562" width="64.140625" style="2" customWidth="1"/>
    <col min="1563" max="1563" width="25.140625" style="2" customWidth="1"/>
    <col min="1564" max="1564" width="29.42578125" style="2" customWidth="1"/>
    <col min="1565" max="1792" width="11.42578125" style="2"/>
    <col min="1793" max="1793" width="24.42578125" style="2" customWidth="1"/>
    <col min="1794" max="1794" width="15.5703125" style="2" customWidth="1"/>
    <col min="1795" max="1795" width="13.7109375" style="2" customWidth="1"/>
    <col min="1796" max="1796" width="15.42578125" style="2" customWidth="1"/>
    <col min="1797" max="1797" width="5.5703125" style="2" customWidth="1"/>
    <col min="1798" max="1798" width="17.42578125" style="2" customWidth="1"/>
    <col min="1799" max="1799" width="18" style="2" customWidth="1"/>
    <col min="1800" max="1800" width="10.7109375" style="2" customWidth="1"/>
    <col min="1801" max="1801" width="15" style="2" customWidth="1"/>
    <col min="1802" max="1802" width="14.28515625" style="2" customWidth="1"/>
    <col min="1803" max="1804" width="13.85546875" style="2" customWidth="1"/>
    <col min="1805" max="1805" width="11.28515625" style="2" customWidth="1"/>
    <col min="1806" max="1806" width="17.140625" style="2" customWidth="1"/>
    <col min="1807" max="1807" width="7.5703125" style="2" customWidth="1"/>
    <col min="1808" max="1808" width="8.140625" style="2" customWidth="1"/>
    <col min="1809" max="1809" width="7.140625" style="2" customWidth="1"/>
    <col min="1810" max="1810" width="7.85546875" style="2" customWidth="1"/>
    <col min="1811" max="1811" width="20.140625" style="2" customWidth="1"/>
    <col min="1812" max="1812" width="1.5703125" style="2" customWidth="1"/>
    <col min="1813" max="1813" width="9.140625" style="2" customWidth="1"/>
    <col min="1814" max="1814" width="7.5703125" style="2" customWidth="1"/>
    <col min="1815" max="1815" width="7.42578125" style="2" customWidth="1"/>
    <col min="1816" max="1816" width="8.140625" style="2" customWidth="1"/>
    <col min="1817" max="1817" width="14" style="2" customWidth="1"/>
    <col min="1818" max="1818" width="64.140625" style="2" customWidth="1"/>
    <col min="1819" max="1819" width="25.140625" style="2" customWidth="1"/>
    <col min="1820" max="1820" width="29.42578125" style="2" customWidth="1"/>
    <col min="1821" max="2048" width="11.42578125" style="2"/>
    <col min="2049" max="2049" width="24.42578125" style="2" customWidth="1"/>
    <col min="2050" max="2050" width="15.5703125" style="2" customWidth="1"/>
    <col min="2051" max="2051" width="13.7109375" style="2" customWidth="1"/>
    <col min="2052" max="2052" width="15.42578125" style="2" customWidth="1"/>
    <col min="2053" max="2053" width="5.5703125" style="2" customWidth="1"/>
    <col min="2054" max="2054" width="17.42578125" style="2" customWidth="1"/>
    <col min="2055" max="2055" width="18" style="2" customWidth="1"/>
    <col min="2056" max="2056" width="10.7109375" style="2" customWidth="1"/>
    <col min="2057" max="2057" width="15" style="2" customWidth="1"/>
    <col min="2058" max="2058" width="14.28515625" style="2" customWidth="1"/>
    <col min="2059" max="2060" width="13.85546875" style="2" customWidth="1"/>
    <col min="2061" max="2061" width="11.28515625" style="2" customWidth="1"/>
    <col min="2062" max="2062" width="17.140625" style="2" customWidth="1"/>
    <col min="2063" max="2063" width="7.5703125" style="2" customWidth="1"/>
    <col min="2064" max="2064" width="8.140625" style="2" customWidth="1"/>
    <col min="2065" max="2065" width="7.140625" style="2" customWidth="1"/>
    <col min="2066" max="2066" width="7.85546875" style="2" customWidth="1"/>
    <col min="2067" max="2067" width="20.140625" style="2" customWidth="1"/>
    <col min="2068" max="2068" width="1.5703125" style="2" customWidth="1"/>
    <col min="2069" max="2069" width="9.140625" style="2" customWidth="1"/>
    <col min="2070" max="2070" width="7.5703125" style="2" customWidth="1"/>
    <col min="2071" max="2071" width="7.42578125" style="2" customWidth="1"/>
    <col min="2072" max="2072" width="8.140625" style="2" customWidth="1"/>
    <col min="2073" max="2073" width="14" style="2" customWidth="1"/>
    <col min="2074" max="2074" width="64.140625" style="2" customWidth="1"/>
    <col min="2075" max="2075" width="25.140625" style="2" customWidth="1"/>
    <col min="2076" max="2076" width="29.42578125" style="2" customWidth="1"/>
    <col min="2077" max="2304" width="11.42578125" style="2"/>
    <col min="2305" max="2305" width="24.42578125" style="2" customWidth="1"/>
    <col min="2306" max="2306" width="15.5703125" style="2" customWidth="1"/>
    <col min="2307" max="2307" width="13.7109375" style="2" customWidth="1"/>
    <col min="2308" max="2308" width="15.42578125" style="2" customWidth="1"/>
    <col min="2309" max="2309" width="5.5703125" style="2" customWidth="1"/>
    <col min="2310" max="2310" width="17.42578125" style="2" customWidth="1"/>
    <col min="2311" max="2311" width="18" style="2" customWidth="1"/>
    <col min="2312" max="2312" width="10.7109375" style="2" customWidth="1"/>
    <col min="2313" max="2313" width="15" style="2" customWidth="1"/>
    <col min="2314" max="2314" width="14.28515625" style="2" customWidth="1"/>
    <col min="2315" max="2316" width="13.85546875" style="2" customWidth="1"/>
    <col min="2317" max="2317" width="11.28515625" style="2" customWidth="1"/>
    <col min="2318" max="2318" width="17.140625" style="2" customWidth="1"/>
    <col min="2319" max="2319" width="7.5703125" style="2" customWidth="1"/>
    <col min="2320" max="2320" width="8.140625" style="2" customWidth="1"/>
    <col min="2321" max="2321" width="7.140625" style="2" customWidth="1"/>
    <col min="2322" max="2322" width="7.85546875" style="2" customWidth="1"/>
    <col min="2323" max="2323" width="20.140625" style="2" customWidth="1"/>
    <col min="2324" max="2324" width="1.5703125" style="2" customWidth="1"/>
    <col min="2325" max="2325" width="9.140625" style="2" customWidth="1"/>
    <col min="2326" max="2326" width="7.5703125" style="2" customWidth="1"/>
    <col min="2327" max="2327" width="7.42578125" style="2" customWidth="1"/>
    <col min="2328" max="2328" width="8.140625" style="2" customWidth="1"/>
    <col min="2329" max="2329" width="14" style="2" customWidth="1"/>
    <col min="2330" max="2330" width="64.140625" style="2" customWidth="1"/>
    <col min="2331" max="2331" width="25.140625" style="2" customWidth="1"/>
    <col min="2332" max="2332" width="29.42578125" style="2" customWidth="1"/>
    <col min="2333" max="2560" width="11.42578125" style="2"/>
    <col min="2561" max="2561" width="24.42578125" style="2" customWidth="1"/>
    <col min="2562" max="2562" width="15.5703125" style="2" customWidth="1"/>
    <col min="2563" max="2563" width="13.7109375" style="2" customWidth="1"/>
    <col min="2564" max="2564" width="15.42578125" style="2" customWidth="1"/>
    <col min="2565" max="2565" width="5.5703125" style="2" customWidth="1"/>
    <col min="2566" max="2566" width="17.42578125" style="2" customWidth="1"/>
    <col min="2567" max="2567" width="18" style="2" customWidth="1"/>
    <col min="2568" max="2568" width="10.7109375" style="2" customWidth="1"/>
    <col min="2569" max="2569" width="15" style="2" customWidth="1"/>
    <col min="2570" max="2570" width="14.28515625" style="2" customWidth="1"/>
    <col min="2571" max="2572" width="13.85546875" style="2" customWidth="1"/>
    <col min="2573" max="2573" width="11.28515625" style="2" customWidth="1"/>
    <col min="2574" max="2574" width="17.140625" style="2" customWidth="1"/>
    <col min="2575" max="2575" width="7.5703125" style="2" customWidth="1"/>
    <col min="2576" max="2576" width="8.140625" style="2" customWidth="1"/>
    <col min="2577" max="2577" width="7.140625" style="2" customWidth="1"/>
    <col min="2578" max="2578" width="7.85546875" style="2" customWidth="1"/>
    <col min="2579" max="2579" width="20.140625" style="2" customWidth="1"/>
    <col min="2580" max="2580" width="1.5703125" style="2" customWidth="1"/>
    <col min="2581" max="2581" width="9.140625" style="2" customWidth="1"/>
    <col min="2582" max="2582" width="7.5703125" style="2" customWidth="1"/>
    <col min="2583" max="2583" width="7.42578125" style="2" customWidth="1"/>
    <col min="2584" max="2584" width="8.140625" style="2" customWidth="1"/>
    <col min="2585" max="2585" width="14" style="2" customWidth="1"/>
    <col min="2586" max="2586" width="64.140625" style="2" customWidth="1"/>
    <col min="2587" max="2587" width="25.140625" style="2" customWidth="1"/>
    <col min="2588" max="2588" width="29.42578125" style="2" customWidth="1"/>
    <col min="2589" max="2816" width="11.42578125" style="2"/>
    <col min="2817" max="2817" width="24.42578125" style="2" customWidth="1"/>
    <col min="2818" max="2818" width="15.5703125" style="2" customWidth="1"/>
    <col min="2819" max="2819" width="13.7109375" style="2" customWidth="1"/>
    <col min="2820" max="2820" width="15.42578125" style="2" customWidth="1"/>
    <col min="2821" max="2821" width="5.5703125" style="2" customWidth="1"/>
    <col min="2822" max="2822" width="17.42578125" style="2" customWidth="1"/>
    <col min="2823" max="2823" width="18" style="2" customWidth="1"/>
    <col min="2824" max="2824" width="10.7109375" style="2" customWidth="1"/>
    <col min="2825" max="2825" width="15" style="2" customWidth="1"/>
    <col min="2826" max="2826" width="14.28515625" style="2" customWidth="1"/>
    <col min="2827" max="2828" width="13.85546875" style="2" customWidth="1"/>
    <col min="2829" max="2829" width="11.28515625" style="2" customWidth="1"/>
    <col min="2830" max="2830" width="17.140625" style="2" customWidth="1"/>
    <col min="2831" max="2831" width="7.5703125" style="2" customWidth="1"/>
    <col min="2832" max="2832" width="8.140625" style="2" customWidth="1"/>
    <col min="2833" max="2833" width="7.140625" style="2" customWidth="1"/>
    <col min="2834" max="2834" width="7.85546875" style="2" customWidth="1"/>
    <col min="2835" max="2835" width="20.140625" style="2" customWidth="1"/>
    <col min="2836" max="2836" width="1.5703125" style="2" customWidth="1"/>
    <col min="2837" max="2837" width="9.140625" style="2" customWidth="1"/>
    <col min="2838" max="2838" width="7.5703125" style="2" customWidth="1"/>
    <col min="2839" max="2839" width="7.42578125" style="2" customWidth="1"/>
    <col min="2840" max="2840" width="8.140625" style="2" customWidth="1"/>
    <col min="2841" max="2841" width="14" style="2" customWidth="1"/>
    <col min="2842" max="2842" width="64.140625" style="2" customWidth="1"/>
    <col min="2843" max="2843" width="25.140625" style="2" customWidth="1"/>
    <col min="2844" max="2844" width="29.42578125" style="2" customWidth="1"/>
    <col min="2845" max="3072" width="11.42578125" style="2"/>
    <col min="3073" max="3073" width="24.42578125" style="2" customWidth="1"/>
    <col min="3074" max="3074" width="15.5703125" style="2" customWidth="1"/>
    <col min="3075" max="3075" width="13.7109375" style="2" customWidth="1"/>
    <col min="3076" max="3076" width="15.42578125" style="2" customWidth="1"/>
    <col min="3077" max="3077" width="5.5703125" style="2" customWidth="1"/>
    <col min="3078" max="3078" width="17.42578125" style="2" customWidth="1"/>
    <col min="3079" max="3079" width="18" style="2" customWidth="1"/>
    <col min="3080" max="3080" width="10.7109375" style="2" customWidth="1"/>
    <col min="3081" max="3081" width="15" style="2" customWidth="1"/>
    <col min="3082" max="3082" width="14.28515625" style="2" customWidth="1"/>
    <col min="3083" max="3084" width="13.85546875" style="2" customWidth="1"/>
    <col min="3085" max="3085" width="11.28515625" style="2" customWidth="1"/>
    <col min="3086" max="3086" width="17.140625" style="2" customWidth="1"/>
    <col min="3087" max="3087" width="7.5703125" style="2" customWidth="1"/>
    <col min="3088" max="3088" width="8.140625" style="2" customWidth="1"/>
    <col min="3089" max="3089" width="7.140625" style="2" customWidth="1"/>
    <col min="3090" max="3090" width="7.85546875" style="2" customWidth="1"/>
    <col min="3091" max="3091" width="20.140625" style="2" customWidth="1"/>
    <col min="3092" max="3092" width="1.5703125" style="2" customWidth="1"/>
    <col min="3093" max="3093" width="9.140625" style="2" customWidth="1"/>
    <col min="3094" max="3094" width="7.5703125" style="2" customWidth="1"/>
    <col min="3095" max="3095" width="7.42578125" style="2" customWidth="1"/>
    <col min="3096" max="3096" width="8.140625" style="2" customWidth="1"/>
    <col min="3097" max="3097" width="14" style="2" customWidth="1"/>
    <col min="3098" max="3098" width="64.140625" style="2" customWidth="1"/>
    <col min="3099" max="3099" width="25.140625" style="2" customWidth="1"/>
    <col min="3100" max="3100" width="29.42578125" style="2" customWidth="1"/>
    <col min="3101" max="3328" width="11.42578125" style="2"/>
    <col min="3329" max="3329" width="24.42578125" style="2" customWidth="1"/>
    <col min="3330" max="3330" width="15.5703125" style="2" customWidth="1"/>
    <col min="3331" max="3331" width="13.7109375" style="2" customWidth="1"/>
    <col min="3332" max="3332" width="15.42578125" style="2" customWidth="1"/>
    <col min="3333" max="3333" width="5.5703125" style="2" customWidth="1"/>
    <col min="3334" max="3334" width="17.42578125" style="2" customWidth="1"/>
    <col min="3335" max="3335" width="18" style="2" customWidth="1"/>
    <col min="3336" max="3336" width="10.7109375" style="2" customWidth="1"/>
    <col min="3337" max="3337" width="15" style="2" customWidth="1"/>
    <col min="3338" max="3338" width="14.28515625" style="2" customWidth="1"/>
    <col min="3339" max="3340" width="13.85546875" style="2" customWidth="1"/>
    <col min="3341" max="3341" width="11.28515625" style="2" customWidth="1"/>
    <col min="3342" max="3342" width="17.140625" style="2" customWidth="1"/>
    <col min="3343" max="3343" width="7.5703125" style="2" customWidth="1"/>
    <col min="3344" max="3344" width="8.140625" style="2" customWidth="1"/>
    <col min="3345" max="3345" width="7.140625" style="2" customWidth="1"/>
    <col min="3346" max="3346" width="7.85546875" style="2" customWidth="1"/>
    <col min="3347" max="3347" width="20.140625" style="2" customWidth="1"/>
    <col min="3348" max="3348" width="1.5703125" style="2" customWidth="1"/>
    <col min="3349" max="3349" width="9.140625" style="2" customWidth="1"/>
    <col min="3350" max="3350" width="7.5703125" style="2" customWidth="1"/>
    <col min="3351" max="3351" width="7.42578125" style="2" customWidth="1"/>
    <col min="3352" max="3352" width="8.140625" style="2" customWidth="1"/>
    <col min="3353" max="3353" width="14" style="2" customWidth="1"/>
    <col min="3354" max="3354" width="64.140625" style="2" customWidth="1"/>
    <col min="3355" max="3355" width="25.140625" style="2" customWidth="1"/>
    <col min="3356" max="3356" width="29.42578125" style="2" customWidth="1"/>
    <col min="3357" max="3584" width="11.42578125" style="2"/>
    <col min="3585" max="3585" width="24.42578125" style="2" customWidth="1"/>
    <col min="3586" max="3586" width="15.5703125" style="2" customWidth="1"/>
    <col min="3587" max="3587" width="13.7109375" style="2" customWidth="1"/>
    <col min="3588" max="3588" width="15.42578125" style="2" customWidth="1"/>
    <col min="3589" max="3589" width="5.5703125" style="2" customWidth="1"/>
    <col min="3590" max="3590" width="17.42578125" style="2" customWidth="1"/>
    <col min="3591" max="3591" width="18" style="2" customWidth="1"/>
    <col min="3592" max="3592" width="10.7109375" style="2" customWidth="1"/>
    <col min="3593" max="3593" width="15" style="2" customWidth="1"/>
    <col min="3594" max="3594" width="14.28515625" style="2" customWidth="1"/>
    <col min="3595" max="3596" width="13.85546875" style="2" customWidth="1"/>
    <col min="3597" max="3597" width="11.28515625" style="2" customWidth="1"/>
    <col min="3598" max="3598" width="17.140625" style="2" customWidth="1"/>
    <col min="3599" max="3599" width="7.5703125" style="2" customWidth="1"/>
    <col min="3600" max="3600" width="8.140625" style="2" customWidth="1"/>
    <col min="3601" max="3601" width="7.140625" style="2" customWidth="1"/>
    <col min="3602" max="3602" width="7.85546875" style="2" customWidth="1"/>
    <col min="3603" max="3603" width="20.140625" style="2" customWidth="1"/>
    <col min="3604" max="3604" width="1.5703125" style="2" customWidth="1"/>
    <col min="3605" max="3605" width="9.140625" style="2" customWidth="1"/>
    <col min="3606" max="3606" width="7.5703125" style="2" customWidth="1"/>
    <col min="3607" max="3607" width="7.42578125" style="2" customWidth="1"/>
    <col min="3608" max="3608" width="8.140625" style="2" customWidth="1"/>
    <col min="3609" max="3609" width="14" style="2" customWidth="1"/>
    <col min="3610" max="3610" width="64.140625" style="2" customWidth="1"/>
    <col min="3611" max="3611" width="25.140625" style="2" customWidth="1"/>
    <col min="3612" max="3612" width="29.42578125" style="2" customWidth="1"/>
    <col min="3613" max="3840" width="11.42578125" style="2"/>
    <col min="3841" max="3841" width="24.42578125" style="2" customWidth="1"/>
    <col min="3842" max="3842" width="15.5703125" style="2" customWidth="1"/>
    <col min="3843" max="3843" width="13.7109375" style="2" customWidth="1"/>
    <col min="3844" max="3844" width="15.42578125" style="2" customWidth="1"/>
    <col min="3845" max="3845" width="5.5703125" style="2" customWidth="1"/>
    <col min="3846" max="3846" width="17.42578125" style="2" customWidth="1"/>
    <col min="3847" max="3847" width="18" style="2" customWidth="1"/>
    <col min="3848" max="3848" width="10.7109375" style="2" customWidth="1"/>
    <col min="3849" max="3849" width="15" style="2" customWidth="1"/>
    <col min="3850" max="3850" width="14.28515625" style="2" customWidth="1"/>
    <col min="3851" max="3852" width="13.85546875" style="2" customWidth="1"/>
    <col min="3853" max="3853" width="11.28515625" style="2" customWidth="1"/>
    <col min="3854" max="3854" width="17.140625" style="2" customWidth="1"/>
    <col min="3855" max="3855" width="7.5703125" style="2" customWidth="1"/>
    <col min="3856" max="3856" width="8.140625" style="2" customWidth="1"/>
    <col min="3857" max="3857" width="7.140625" style="2" customWidth="1"/>
    <col min="3858" max="3858" width="7.85546875" style="2" customWidth="1"/>
    <col min="3859" max="3859" width="20.140625" style="2" customWidth="1"/>
    <col min="3860" max="3860" width="1.5703125" style="2" customWidth="1"/>
    <col min="3861" max="3861" width="9.140625" style="2" customWidth="1"/>
    <col min="3862" max="3862" width="7.5703125" style="2" customWidth="1"/>
    <col min="3863" max="3863" width="7.42578125" style="2" customWidth="1"/>
    <col min="3864" max="3864" width="8.140625" style="2" customWidth="1"/>
    <col min="3865" max="3865" width="14" style="2" customWidth="1"/>
    <col min="3866" max="3866" width="64.140625" style="2" customWidth="1"/>
    <col min="3867" max="3867" width="25.140625" style="2" customWidth="1"/>
    <col min="3868" max="3868" width="29.42578125" style="2" customWidth="1"/>
    <col min="3869" max="4096" width="11.42578125" style="2"/>
    <col min="4097" max="4097" width="24.42578125" style="2" customWidth="1"/>
    <col min="4098" max="4098" width="15.5703125" style="2" customWidth="1"/>
    <col min="4099" max="4099" width="13.7109375" style="2" customWidth="1"/>
    <col min="4100" max="4100" width="15.42578125" style="2" customWidth="1"/>
    <col min="4101" max="4101" width="5.5703125" style="2" customWidth="1"/>
    <col min="4102" max="4102" width="17.42578125" style="2" customWidth="1"/>
    <col min="4103" max="4103" width="18" style="2" customWidth="1"/>
    <col min="4104" max="4104" width="10.7109375" style="2" customWidth="1"/>
    <col min="4105" max="4105" width="15" style="2" customWidth="1"/>
    <col min="4106" max="4106" width="14.28515625" style="2" customWidth="1"/>
    <col min="4107" max="4108" width="13.85546875" style="2" customWidth="1"/>
    <col min="4109" max="4109" width="11.28515625" style="2" customWidth="1"/>
    <col min="4110" max="4110" width="17.140625" style="2" customWidth="1"/>
    <col min="4111" max="4111" width="7.5703125" style="2" customWidth="1"/>
    <col min="4112" max="4112" width="8.140625" style="2" customWidth="1"/>
    <col min="4113" max="4113" width="7.140625" style="2" customWidth="1"/>
    <col min="4114" max="4114" width="7.85546875" style="2" customWidth="1"/>
    <col min="4115" max="4115" width="20.140625" style="2" customWidth="1"/>
    <col min="4116" max="4116" width="1.5703125" style="2" customWidth="1"/>
    <col min="4117" max="4117" width="9.140625" style="2" customWidth="1"/>
    <col min="4118" max="4118" width="7.5703125" style="2" customWidth="1"/>
    <col min="4119" max="4119" width="7.42578125" style="2" customWidth="1"/>
    <col min="4120" max="4120" width="8.140625" style="2" customWidth="1"/>
    <col min="4121" max="4121" width="14" style="2" customWidth="1"/>
    <col min="4122" max="4122" width="64.140625" style="2" customWidth="1"/>
    <col min="4123" max="4123" width="25.140625" style="2" customWidth="1"/>
    <col min="4124" max="4124" width="29.42578125" style="2" customWidth="1"/>
    <col min="4125" max="4352" width="11.42578125" style="2"/>
    <col min="4353" max="4353" width="24.42578125" style="2" customWidth="1"/>
    <col min="4354" max="4354" width="15.5703125" style="2" customWidth="1"/>
    <col min="4355" max="4355" width="13.7109375" style="2" customWidth="1"/>
    <col min="4356" max="4356" width="15.42578125" style="2" customWidth="1"/>
    <col min="4357" max="4357" width="5.5703125" style="2" customWidth="1"/>
    <col min="4358" max="4358" width="17.42578125" style="2" customWidth="1"/>
    <col min="4359" max="4359" width="18" style="2" customWidth="1"/>
    <col min="4360" max="4360" width="10.7109375" style="2" customWidth="1"/>
    <col min="4361" max="4361" width="15" style="2" customWidth="1"/>
    <col min="4362" max="4362" width="14.28515625" style="2" customWidth="1"/>
    <col min="4363" max="4364" width="13.85546875" style="2" customWidth="1"/>
    <col min="4365" max="4365" width="11.28515625" style="2" customWidth="1"/>
    <col min="4366" max="4366" width="17.140625" style="2" customWidth="1"/>
    <col min="4367" max="4367" width="7.5703125" style="2" customWidth="1"/>
    <col min="4368" max="4368" width="8.140625" style="2" customWidth="1"/>
    <col min="4369" max="4369" width="7.140625" style="2" customWidth="1"/>
    <col min="4370" max="4370" width="7.85546875" style="2" customWidth="1"/>
    <col min="4371" max="4371" width="20.140625" style="2" customWidth="1"/>
    <col min="4372" max="4372" width="1.5703125" style="2" customWidth="1"/>
    <col min="4373" max="4373" width="9.140625" style="2" customWidth="1"/>
    <col min="4374" max="4374" width="7.5703125" style="2" customWidth="1"/>
    <col min="4375" max="4375" width="7.42578125" style="2" customWidth="1"/>
    <col min="4376" max="4376" width="8.140625" style="2" customWidth="1"/>
    <col min="4377" max="4377" width="14" style="2" customWidth="1"/>
    <col min="4378" max="4378" width="64.140625" style="2" customWidth="1"/>
    <col min="4379" max="4379" width="25.140625" style="2" customWidth="1"/>
    <col min="4380" max="4380" width="29.42578125" style="2" customWidth="1"/>
    <col min="4381" max="4608" width="11.42578125" style="2"/>
    <col min="4609" max="4609" width="24.42578125" style="2" customWidth="1"/>
    <col min="4610" max="4610" width="15.5703125" style="2" customWidth="1"/>
    <col min="4611" max="4611" width="13.7109375" style="2" customWidth="1"/>
    <col min="4612" max="4612" width="15.42578125" style="2" customWidth="1"/>
    <col min="4613" max="4613" width="5.5703125" style="2" customWidth="1"/>
    <col min="4614" max="4614" width="17.42578125" style="2" customWidth="1"/>
    <col min="4615" max="4615" width="18" style="2" customWidth="1"/>
    <col min="4616" max="4616" width="10.7109375" style="2" customWidth="1"/>
    <col min="4617" max="4617" width="15" style="2" customWidth="1"/>
    <col min="4618" max="4618" width="14.28515625" style="2" customWidth="1"/>
    <col min="4619" max="4620" width="13.85546875" style="2" customWidth="1"/>
    <col min="4621" max="4621" width="11.28515625" style="2" customWidth="1"/>
    <col min="4622" max="4622" width="17.140625" style="2" customWidth="1"/>
    <col min="4623" max="4623" width="7.5703125" style="2" customWidth="1"/>
    <col min="4624" max="4624" width="8.140625" style="2" customWidth="1"/>
    <col min="4625" max="4625" width="7.140625" style="2" customWidth="1"/>
    <col min="4626" max="4626" width="7.85546875" style="2" customWidth="1"/>
    <col min="4627" max="4627" width="20.140625" style="2" customWidth="1"/>
    <col min="4628" max="4628" width="1.5703125" style="2" customWidth="1"/>
    <col min="4629" max="4629" width="9.140625" style="2" customWidth="1"/>
    <col min="4630" max="4630" width="7.5703125" style="2" customWidth="1"/>
    <col min="4631" max="4631" width="7.42578125" style="2" customWidth="1"/>
    <col min="4632" max="4632" width="8.140625" style="2" customWidth="1"/>
    <col min="4633" max="4633" width="14" style="2" customWidth="1"/>
    <col min="4634" max="4634" width="64.140625" style="2" customWidth="1"/>
    <col min="4635" max="4635" width="25.140625" style="2" customWidth="1"/>
    <col min="4636" max="4636" width="29.42578125" style="2" customWidth="1"/>
    <col min="4637" max="4864" width="11.42578125" style="2"/>
    <col min="4865" max="4865" width="24.42578125" style="2" customWidth="1"/>
    <col min="4866" max="4866" width="15.5703125" style="2" customWidth="1"/>
    <col min="4867" max="4867" width="13.7109375" style="2" customWidth="1"/>
    <col min="4868" max="4868" width="15.42578125" style="2" customWidth="1"/>
    <col min="4869" max="4869" width="5.5703125" style="2" customWidth="1"/>
    <col min="4870" max="4870" width="17.42578125" style="2" customWidth="1"/>
    <col min="4871" max="4871" width="18" style="2" customWidth="1"/>
    <col min="4872" max="4872" width="10.7109375" style="2" customWidth="1"/>
    <col min="4873" max="4873" width="15" style="2" customWidth="1"/>
    <col min="4874" max="4874" width="14.28515625" style="2" customWidth="1"/>
    <col min="4875" max="4876" width="13.85546875" style="2" customWidth="1"/>
    <col min="4877" max="4877" width="11.28515625" style="2" customWidth="1"/>
    <col min="4878" max="4878" width="17.140625" style="2" customWidth="1"/>
    <col min="4879" max="4879" width="7.5703125" style="2" customWidth="1"/>
    <col min="4880" max="4880" width="8.140625" style="2" customWidth="1"/>
    <col min="4881" max="4881" width="7.140625" style="2" customWidth="1"/>
    <col min="4882" max="4882" width="7.85546875" style="2" customWidth="1"/>
    <col min="4883" max="4883" width="20.140625" style="2" customWidth="1"/>
    <col min="4884" max="4884" width="1.5703125" style="2" customWidth="1"/>
    <col min="4885" max="4885" width="9.140625" style="2" customWidth="1"/>
    <col min="4886" max="4886" width="7.5703125" style="2" customWidth="1"/>
    <col min="4887" max="4887" width="7.42578125" style="2" customWidth="1"/>
    <col min="4888" max="4888" width="8.140625" style="2" customWidth="1"/>
    <col min="4889" max="4889" width="14" style="2" customWidth="1"/>
    <col min="4890" max="4890" width="64.140625" style="2" customWidth="1"/>
    <col min="4891" max="4891" width="25.140625" style="2" customWidth="1"/>
    <col min="4892" max="4892" width="29.42578125" style="2" customWidth="1"/>
    <col min="4893" max="5120" width="11.42578125" style="2"/>
    <col min="5121" max="5121" width="24.42578125" style="2" customWidth="1"/>
    <col min="5122" max="5122" width="15.5703125" style="2" customWidth="1"/>
    <col min="5123" max="5123" width="13.7109375" style="2" customWidth="1"/>
    <col min="5124" max="5124" width="15.42578125" style="2" customWidth="1"/>
    <col min="5125" max="5125" width="5.5703125" style="2" customWidth="1"/>
    <col min="5126" max="5126" width="17.42578125" style="2" customWidth="1"/>
    <col min="5127" max="5127" width="18" style="2" customWidth="1"/>
    <col min="5128" max="5128" width="10.7109375" style="2" customWidth="1"/>
    <col min="5129" max="5129" width="15" style="2" customWidth="1"/>
    <col min="5130" max="5130" width="14.28515625" style="2" customWidth="1"/>
    <col min="5131" max="5132" width="13.85546875" style="2" customWidth="1"/>
    <col min="5133" max="5133" width="11.28515625" style="2" customWidth="1"/>
    <col min="5134" max="5134" width="17.140625" style="2" customWidth="1"/>
    <col min="5135" max="5135" width="7.5703125" style="2" customWidth="1"/>
    <col min="5136" max="5136" width="8.140625" style="2" customWidth="1"/>
    <col min="5137" max="5137" width="7.140625" style="2" customWidth="1"/>
    <col min="5138" max="5138" width="7.85546875" style="2" customWidth="1"/>
    <col min="5139" max="5139" width="20.140625" style="2" customWidth="1"/>
    <col min="5140" max="5140" width="1.5703125" style="2" customWidth="1"/>
    <col min="5141" max="5141" width="9.140625" style="2" customWidth="1"/>
    <col min="5142" max="5142" width="7.5703125" style="2" customWidth="1"/>
    <col min="5143" max="5143" width="7.42578125" style="2" customWidth="1"/>
    <col min="5144" max="5144" width="8.140625" style="2" customWidth="1"/>
    <col min="5145" max="5145" width="14" style="2" customWidth="1"/>
    <col min="5146" max="5146" width="64.140625" style="2" customWidth="1"/>
    <col min="5147" max="5147" width="25.140625" style="2" customWidth="1"/>
    <col min="5148" max="5148" width="29.42578125" style="2" customWidth="1"/>
    <col min="5149" max="5376" width="11.42578125" style="2"/>
    <col min="5377" max="5377" width="24.42578125" style="2" customWidth="1"/>
    <col min="5378" max="5378" width="15.5703125" style="2" customWidth="1"/>
    <col min="5379" max="5379" width="13.7109375" style="2" customWidth="1"/>
    <col min="5380" max="5380" width="15.42578125" style="2" customWidth="1"/>
    <col min="5381" max="5381" width="5.5703125" style="2" customWidth="1"/>
    <col min="5382" max="5382" width="17.42578125" style="2" customWidth="1"/>
    <col min="5383" max="5383" width="18" style="2" customWidth="1"/>
    <col min="5384" max="5384" width="10.7109375" style="2" customWidth="1"/>
    <col min="5385" max="5385" width="15" style="2" customWidth="1"/>
    <col min="5386" max="5386" width="14.28515625" style="2" customWidth="1"/>
    <col min="5387" max="5388" width="13.85546875" style="2" customWidth="1"/>
    <col min="5389" max="5389" width="11.28515625" style="2" customWidth="1"/>
    <col min="5390" max="5390" width="17.140625" style="2" customWidth="1"/>
    <col min="5391" max="5391" width="7.5703125" style="2" customWidth="1"/>
    <col min="5392" max="5392" width="8.140625" style="2" customWidth="1"/>
    <col min="5393" max="5393" width="7.140625" style="2" customWidth="1"/>
    <col min="5394" max="5394" width="7.85546875" style="2" customWidth="1"/>
    <col min="5395" max="5395" width="20.140625" style="2" customWidth="1"/>
    <col min="5396" max="5396" width="1.5703125" style="2" customWidth="1"/>
    <col min="5397" max="5397" width="9.140625" style="2" customWidth="1"/>
    <col min="5398" max="5398" width="7.5703125" style="2" customWidth="1"/>
    <col min="5399" max="5399" width="7.42578125" style="2" customWidth="1"/>
    <col min="5400" max="5400" width="8.140625" style="2" customWidth="1"/>
    <col min="5401" max="5401" width="14" style="2" customWidth="1"/>
    <col min="5402" max="5402" width="64.140625" style="2" customWidth="1"/>
    <col min="5403" max="5403" width="25.140625" style="2" customWidth="1"/>
    <col min="5404" max="5404" width="29.42578125" style="2" customWidth="1"/>
    <col min="5405" max="5632" width="11.42578125" style="2"/>
    <col min="5633" max="5633" width="24.42578125" style="2" customWidth="1"/>
    <col min="5634" max="5634" width="15.5703125" style="2" customWidth="1"/>
    <col min="5635" max="5635" width="13.7109375" style="2" customWidth="1"/>
    <col min="5636" max="5636" width="15.42578125" style="2" customWidth="1"/>
    <col min="5637" max="5637" width="5.5703125" style="2" customWidth="1"/>
    <col min="5638" max="5638" width="17.42578125" style="2" customWidth="1"/>
    <col min="5639" max="5639" width="18" style="2" customWidth="1"/>
    <col min="5640" max="5640" width="10.7109375" style="2" customWidth="1"/>
    <col min="5641" max="5641" width="15" style="2" customWidth="1"/>
    <col min="5642" max="5642" width="14.28515625" style="2" customWidth="1"/>
    <col min="5643" max="5644" width="13.85546875" style="2" customWidth="1"/>
    <col min="5645" max="5645" width="11.28515625" style="2" customWidth="1"/>
    <col min="5646" max="5646" width="17.140625" style="2" customWidth="1"/>
    <col min="5647" max="5647" width="7.5703125" style="2" customWidth="1"/>
    <col min="5648" max="5648" width="8.140625" style="2" customWidth="1"/>
    <col min="5649" max="5649" width="7.140625" style="2" customWidth="1"/>
    <col min="5650" max="5650" width="7.85546875" style="2" customWidth="1"/>
    <col min="5651" max="5651" width="20.140625" style="2" customWidth="1"/>
    <col min="5652" max="5652" width="1.5703125" style="2" customWidth="1"/>
    <col min="5653" max="5653" width="9.140625" style="2" customWidth="1"/>
    <col min="5654" max="5654" width="7.5703125" style="2" customWidth="1"/>
    <col min="5655" max="5655" width="7.42578125" style="2" customWidth="1"/>
    <col min="5656" max="5656" width="8.140625" style="2" customWidth="1"/>
    <col min="5657" max="5657" width="14" style="2" customWidth="1"/>
    <col min="5658" max="5658" width="64.140625" style="2" customWidth="1"/>
    <col min="5659" max="5659" width="25.140625" style="2" customWidth="1"/>
    <col min="5660" max="5660" width="29.42578125" style="2" customWidth="1"/>
    <col min="5661" max="5888" width="11.42578125" style="2"/>
    <col min="5889" max="5889" width="24.42578125" style="2" customWidth="1"/>
    <col min="5890" max="5890" width="15.5703125" style="2" customWidth="1"/>
    <col min="5891" max="5891" width="13.7109375" style="2" customWidth="1"/>
    <col min="5892" max="5892" width="15.42578125" style="2" customWidth="1"/>
    <col min="5893" max="5893" width="5.5703125" style="2" customWidth="1"/>
    <col min="5894" max="5894" width="17.42578125" style="2" customWidth="1"/>
    <col min="5895" max="5895" width="18" style="2" customWidth="1"/>
    <col min="5896" max="5896" width="10.7109375" style="2" customWidth="1"/>
    <col min="5897" max="5897" width="15" style="2" customWidth="1"/>
    <col min="5898" max="5898" width="14.28515625" style="2" customWidth="1"/>
    <col min="5899" max="5900" width="13.85546875" style="2" customWidth="1"/>
    <col min="5901" max="5901" width="11.28515625" style="2" customWidth="1"/>
    <col min="5902" max="5902" width="17.140625" style="2" customWidth="1"/>
    <col min="5903" max="5903" width="7.5703125" style="2" customWidth="1"/>
    <col min="5904" max="5904" width="8.140625" style="2" customWidth="1"/>
    <col min="5905" max="5905" width="7.140625" style="2" customWidth="1"/>
    <col min="5906" max="5906" width="7.85546875" style="2" customWidth="1"/>
    <col min="5907" max="5907" width="20.140625" style="2" customWidth="1"/>
    <col min="5908" max="5908" width="1.5703125" style="2" customWidth="1"/>
    <col min="5909" max="5909" width="9.140625" style="2" customWidth="1"/>
    <col min="5910" max="5910" width="7.5703125" style="2" customWidth="1"/>
    <col min="5911" max="5911" width="7.42578125" style="2" customWidth="1"/>
    <col min="5912" max="5912" width="8.140625" style="2" customWidth="1"/>
    <col min="5913" max="5913" width="14" style="2" customWidth="1"/>
    <col min="5914" max="5914" width="64.140625" style="2" customWidth="1"/>
    <col min="5915" max="5915" width="25.140625" style="2" customWidth="1"/>
    <col min="5916" max="5916" width="29.42578125" style="2" customWidth="1"/>
    <col min="5917" max="6144" width="11.42578125" style="2"/>
    <col min="6145" max="6145" width="24.42578125" style="2" customWidth="1"/>
    <col min="6146" max="6146" width="15.5703125" style="2" customWidth="1"/>
    <col min="6147" max="6147" width="13.7109375" style="2" customWidth="1"/>
    <col min="6148" max="6148" width="15.42578125" style="2" customWidth="1"/>
    <col min="6149" max="6149" width="5.5703125" style="2" customWidth="1"/>
    <col min="6150" max="6150" width="17.42578125" style="2" customWidth="1"/>
    <col min="6151" max="6151" width="18" style="2" customWidth="1"/>
    <col min="6152" max="6152" width="10.7109375" style="2" customWidth="1"/>
    <col min="6153" max="6153" width="15" style="2" customWidth="1"/>
    <col min="6154" max="6154" width="14.28515625" style="2" customWidth="1"/>
    <col min="6155" max="6156" width="13.85546875" style="2" customWidth="1"/>
    <col min="6157" max="6157" width="11.28515625" style="2" customWidth="1"/>
    <col min="6158" max="6158" width="17.140625" style="2" customWidth="1"/>
    <col min="6159" max="6159" width="7.5703125" style="2" customWidth="1"/>
    <col min="6160" max="6160" width="8.140625" style="2" customWidth="1"/>
    <col min="6161" max="6161" width="7.140625" style="2" customWidth="1"/>
    <col min="6162" max="6162" width="7.85546875" style="2" customWidth="1"/>
    <col min="6163" max="6163" width="20.140625" style="2" customWidth="1"/>
    <col min="6164" max="6164" width="1.5703125" style="2" customWidth="1"/>
    <col min="6165" max="6165" width="9.140625" style="2" customWidth="1"/>
    <col min="6166" max="6166" width="7.5703125" style="2" customWidth="1"/>
    <col min="6167" max="6167" width="7.42578125" style="2" customWidth="1"/>
    <col min="6168" max="6168" width="8.140625" style="2" customWidth="1"/>
    <col min="6169" max="6169" width="14" style="2" customWidth="1"/>
    <col min="6170" max="6170" width="64.140625" style="2" customWidth="1"/>
    <col min="6171" max="6171" width="25.140625" style="2" customWidth="1"/>
    <col min="6172" max="6172" width="29.42578125" style="2" customWidth="1"/>
    <col min="6173" max="6400" width="11.42578125" style="2"/>
    <col min="6401" max="6401" width="24.42578125" style="2" customWidth="1"/>
    <col min="6402" max="6402" width="15.5703125" style="2" customWidth="1"/>
    <col min="6403" max="6403" width="13.7109375" style="2" customWidth="1"/>
    <col min="6404" max="6404" width="15.42578125" style="2" customWidth="1"/>
    <col min="6405" max="6405" width="5.5703125" style="2" customWidth="1"/>
    <col min="6406" max="6406" width="17.42578125" style="2" customWidth="1"/>
    <col min="6407" max="6407" width="18" style="2" customWidth="1"/>
    <col min="6408" max="6408" width="10.7109375" style="2" customWidth="1"/>
    <col min="6409" max="6409" width="15" style="2" customWidth="1"/>
    <col min="6410" max="6410" width="14.28515625" style="2" customWidth="1"/>
    <col min="6411" max="6412" width="13.85546875" style="2" customWidth="1"/>
    <col min="6413" max="6413" width="11.28515625" style="2" customWidth="1"/>
    <col min="6414" max="6414" width="17.140625" style="2" customWidth="1"/>
    <col min="6415" max="6415" width="7.5703125" style="2" customWidth="1"/>
    <col min="6416" max="6416" width="8.140625" style="2" customWidth="1"/>
    <col min="6417" max="6417" width="7.140625" style="2" customWidth="1"/>
    <col min="6418" max="6418" width="7.85546875" style="2" customWidth="1"/>
    <col min="6419" max="6419" width="20.140625" style="2" customWidth="1"/>
    <col min="6420" max="6420" width="1.5703125" style="2" customWidth="1"/>
    <col min="6421" max="6421" width="9.140625" style="2" customWidth="1"/>
    <col min="6422" max="6422" width="7.5703125" style="2" customWidth="1"/>
    <col min="6423" max="6423" width="7.42578125" style="2" customWidth="1"/>
    <col min="6424" max="6424" width="8.140625" style="2" customWidth="1"/>
    <col min="6425" max="6425" width="14" style="2" customWidth="1"/>
    <col min="6426" max="6426" width="64.140625" style="2" customWidth="1"/>
    <col min="6427" max="6427" width="25.140625" style="2" customWidth="1"/>
    <col min="6428" max="6428" width="29.42578125" style="2" customWidth="1"/>
    <col min="6429" max="6656" width="11.42578125" style="2"/>
    <col min="6657" max="6657" width="24.42578125" style="2" customWidth="1"/>
    <col min="6658" max="6658" width="15.5703125" style="2" customWidth="1"/>
    <col min="6659" max="6659" width="13.7109375" style="2" customWidth="1"/>
    <col min="6660" max="6660" width="15.42578125" style="2" customWidth="1"/>
    <col min="6661" max="6661" width="5.5703125" style="2" customWidth="1"/>
    <col min="6662" max="6662" width="17.42578125" style="2" customWidth="1"/>
    <col min="6663" max="6663" width="18" style="2" customWidth="1"/>
    <col min="6664" max="6664" width="10.7109375" style="2" customWidth="1"/>
    <col min="6665" max="6665" width="15" style="2" customWidth="1"/>
    <col min="6666" max="6666" width="14.28515625" style="2" customWidth="1"/>
    <col min="6667" max="6668" width="13.85546875" style="2" customWidth="1"/>
    <col min="6669" max="6669" width="11.28515625" style="2" customWidth="1"/>
    <col min="6670" max="6670" width="17.140625" style="2" customWidth="1"/>
    <col min="6671" max="6671" width="7.5703125" style="2" customWidth="1"/>
    <col min="6672" max="6672" width="8.140625" style="2" customWidth="1"/>
    <col min="6673" max="6673" width="7.140625" style="2" customWidth="1"/>
    <col min="6674" max="6674" width="7.85546875" style="2" customWidth="1"/>
    <col min="6675" max="6675" width="20.140625" style="2" customWidth="1"/>
    <col min="6676" max="6676" width="1.5703125" style="2" customWidth="1"/>
    <col min="6677" max="6677" width="9.140625" style="2" customWidth="1"/>
    <col min="6678" max="6678" width="7.5703125" style="2" customWidth="1"/>
    <col min="6679" max="6679" width="7.42578125" style="2" customWidth="1"/>
    <col min="6680" max="6680" width="8.140625" style="2" customWidth="1"/>
    <col min="6681" max="6681" width="14" style="2" customWidth="1"/>
    <col min="6682" max="6682" width="64.140625" style="2" customWidth="1"/>
    <col min="6683" max="6683" width="25.140625" style="2" customWidth="1"/>
    <col min="6684" max="6684" width="29.42578125" style="2" customWidth="1"/>
    <col min="6685" max="6912" width="11.42578125" style="2"/>
    <col min="6913" max="6913" width="24.42578125" style="2" customWidth="1"/>
    <col min="6914" max="6914" width="15.5703125" style="2" customWidth="1"/>
    <col min="6915" max="6915" width="13.7109375" style="2" customWidth="1"/>
    <col min="6916" max="6916" width="15.42578125" style="2" customWidth="1"/>
    <col min="6917" max="6917" width="5.5703125" style="2" customWidth="1"/>
    <col min="6918" max="6918" width="17.42578125" style="2" customWidth="1"/>
    <col min="6919" max="6919" width="18" style="2" customWidth="1"/>
    <col min="6920" max="6920" width="10.7109375" style="2" customWidth="1"/>
    <col min="6921" max="6921" width="15" style="2" customWidth="1"/>
    <col min="6922" max="6922" width="14.28515625" style="2" customWidth="1"/>
    <col min="6923" max="6924" width="13.85546875" style="2" customWidth="1"/>
    <col min="6925" max="6925" width="11.28515625" style="2" customWidth="1"/>
    <col min="6926" max="6926" width="17.140625" style="2" customWidth="1"/>
    <col min="6927" max="6927" width="7.5703125" style="2" customWidth="1"/>
    <col min="6928" max="6928" width="8.140625" style="2" customWidth="1"/>
    <col min="6929" max="6929" width="7.140625" style="2" customWidth="1"/>
    <col min="6930" max="6930" width="7.85546875" style="2" customWidth="1"/>
    <col min="6931" max="6931" width="20.140625" style="2" customWidth="1"/>
    <col min="6932" max="6932" width="1.5703125" style="2" customWidth="1"/>
    <col min="6933" max="6933" width="9.140625" style="2" customWidth="1"/>
    <col min="6934" max="6934" width="7.5703125" style="2" customWidth="1"/>
    <col min="6935" max="6935" width="7.42578125" style="2" customWidth="1"/>
    <col min="6936" max="6936" width="8.140625" style="2" customWidth="1"/>
    <col min="6937" max="6937" width="14" style="2" customWidth="1"/>
    <col min="6938" max="6938" width="64.140625" style="2" customWidth="1"/>
    <col min="6939" max="6939" width="25.140625" style="2" customWidth="1"/>
    <col min="6940" max="6940" width="29.42578125" style="2" customWidth="1"/>
    <col min="6941" max="7168" width="11.42578125" style="2"/>
    <col min="7169" max="7169" width="24.42578125" style="2" customWidth="1"/>
    <col min="7170" max="7170" width="15.5703125" style="2" customWidth="1"/>
    <col min="7171" max="7171" width="13.7109375" style="2" customWidth="1"/>
    <col min="7172" max="7172" width="15.42578125" style="2" customWidth="1"/>
    <col min="7173" max="7173" width="5.5703125" style="2" customWidth="1"/>
    <col min="7174" max="7174" width="17.42578125" style="2" customWidth="1"/>
    <col min="7175" max="7175" width="18" style="2" customWidth="1"/>
    <col min="7176" max="7176" width="10.7109375" style="2" customWidth="1"/>
    <col min="7177" max="7177" width="15" style="2" customWidth="1"/>
    <col min="7178" max="7178" width="14.28515625" style="2" customWidth="1"/>
    <col min="7179" max="7180" width="13.85546875" style="2" customWidth="1"/>
    <col min="7181" max="7181" width="11.28515625" style="2" customWidth="1"/>
    <col min="7182" max="7182" width="17.140625" style="2" customWidth="1"/>
    <col min="7183" max="7183" width="7.5703125" style="2" customWidth="1"/>
    <col min="7184" max="7184" width="8.140625" style="2" customWidth="1"/>
    <col min="7185" max="7185" width="7.140625" style="2" customWidth="1"/>
    <col min="7186" max="7186" width="7.85546875" style="2" customWidth="1"/>
    <col min="7187" max="7187" width="20.140625" style="2" customWidth="1"/>
    <col min="7188" max="7188" width="1.5703125" style="2" customWidth="1"/>
    <col min="7189" max="7189" width="9.140625" style="2" customWidth="1"/>
    <col min="7190" max="7190" width="7.5703125" style="2" customWidth="1"/>
    <col min="7191" max="7191" width="7.42578125" style="2" customWidth="1"/>
    <col min="7192" max="7192" width="8.140625" style="2" customWidth="1"/>
    <col min="7193" max="7193" width="14" style="2" customWidth="1"/>
    <col min="7194" max="7194" width="64.140625" style="2" customWidth="1"/>
    <col min="7195" max="7195" width="25.140625" style="2" customWidth="1"/>
    <col min="7196" max="7196" width="29.42578125" style="2" customWidth="1"/>
    <col min="7197" max="7424" width="11.42578125" style="2"/>
    <col min="7425" max="7425" width="24.42578125" style="2" customWidth="1"/>
    <col min="7426" max="7426" width="15.5703125" style="2" customWidth="1"/>
    <col min="7427" max="7427" width="13.7109375" style="2" customWidth="1"/>
    <col min="7428" max="7428" width="15.42578125" style="2" customWidth="1"/>
    <col min="7429" max="7429" width="5.5703125" style="2" customWidth="1"/>
    <col min="7430" max="7430" width="17.42578125" style="2" customWidth="1"/>
    <col min="7431" max="7431" width="18" style="2" customWidth="1"/>
    <col min="7432" max="7432" width="10.7109375" style="2" customWidth="1"/>
    <col min="7433" max="7433" width="15" style="2" customWidth="1"/>
    <col min="7434" max="7434" width="14.28515625" style="2" customWidth="1"/>
    <col min="7435" max="7436" width="13.85546875" style="2" customWidth="1"/>
    <col min="7437" max="7437" width="11.28515625" style="2" customWidth="1"/>
    <col min="7438" max="7438" width="17.140625" style="2" customWidth="1"/>
    <col min="7439" max="7439" width="7.5703125" style="2" customWidth="1"/>
    <col min="7440" max="7440" width="8.140625" style="2" customWidth="1"/>
    <col min="7441" max="7441" width="7.140625" style="2" customWidth="1"/>
    <col min="7442" max="7442" width="7.85546875" style="2" customWidth="1"/>
    <col min="7443" max="7443" width="20.140625" style="2" customWidth="1"/>
    <col min="7444" max="7444" width="1.5703125" style="2" customWidth="1"/>
    <col min="7445" max="7445" width="9.140625" style="2" customWidth="1"/>
    <col min="7446" max="7446" width="7.5703125" style="2" customWidth="1"/>
    <col min="7447" max="7447" width="7.42578125" style="2" customWidth="1"/>
    <col min="7448" max="7448" width="8.140625" style="2" customWidth="1"/>
    <col min="7449" max="7449" width="14" style="2" customWidth="1"/>
    <col min="7450" max="7450" width="64.140625" style="2" customWidth="1"/>
    <col min="7451" max="7451" width="25.140625" style="2" customWidth="1"/>
    <col min="7452" max="7452" width="29.42578125" style="2" customWidth="1"/>
    <col min="7453" max="7680" width="11.42578125" style="2"/>
    <col min="7681" max="7681" width="24.42578125" style="2" customWidth="1"/>
    <col min="7682" max="7682" width="15.5703125" style="2" customWidth="1"/>
    <col min="7683" max="7683" width="13.7109375" style="2" customWidth="1"/>
    <col min="7684" max="7684" width="15.42578125" style="2" customWidth="1"/>
    <col min="7685" max="7685" width="5.5703125" style="2" customWidth="1"/>
    <col min="7686" max="7686" width="17.42578125" style="2" customWidth="1"/>
    <col min="7687" max="7687" width="18" style="2" customWidth="1"/>
    <col min="7688" max="7688" width="10.7109375" style="2" customWidth="1"/>
    <col min="7689" max="7689" width="15" style="2" customWidth="1"/>
    <col min="7690" max="7690" width="14.28515625" style="2" customWidth="1"/>
    <col min="7691" max="7692" width="13.85546875" style="2" customWidth="1"/>
    <col min="7693" max="7693" width="11.28515625" style="2" customWidth="1"/>
    <col min="7694" max="7694" width="17.140625" style="2" customWidth="1"/>
    <col min="7695" max="7695" width="7.5703125" style="2" customWidth="1"/>
    <col min="7696" max="7696" width="8.140625" style="2" customWidth="1"/>
    <col min="7697" max="7697" width="7.140625" style="2" customWidth="1"/>
    <col min="7698" max="7698" width="7.85546875" style="2" customWidth="1"/>
    <col min="7699" max="7699" width="20.140625" style="2" customWidth="1"/>
    <col min="7700" max="7700" width="1.5703125" style="2" customWidth="1"/>
    <col min="7701" max="7701" width="9.140625" style="2" customWidth="1"/>
    <col min="7702" max="7702" width="7.5703125" style="2" customWidth="1"/>
    <col min="7703" max="7703" width="7.42578125" style="2" customWidth="1"/>
    <col min="7704" max="7704" width="8.140625" style="2" customWidth="1"/>
    <col min="7705" max="7705" width="14" style="2" customWidth="1"/>
    <col min="7706" max="7706" width="64.140625" style="2" customWidth="1"/>
    <col min="7707" max="7707" width="25.140625" style="2" customWidth="1"/>
    <col min="7708" max="7708" width="29.42578125" style="2" customWidth="1"/>
    <col min="7709" max="7936" width="11.42578125" style="2"/>
    <col min="7937" max="7937" width="24.42578125" style="2" customWidth="1"/>
    <col min="7938" max="7938" width="15.5703125" style="2" customWidth="1"/>
    <col min="7939" max="7939" width="13.7109375" style="2" customWidth="1"/>
    <col min="7940" max="7940" width="15.42578125" style="2" customWidth="1"/>
    <col min="7941" max="7941" width="5.5703125" style="2" customWidth="1"/>
    <col min="7942" max="7942" width="17.42578125" style="2" customWidth="1"/>
    <col min="7943" max="7943" width="18" style="2" customWidth="1"/>
    <col min="7944" max="7944" width="10.7109375" style="2" customWidth="1"/>
    <col min="7945" max="7945" width="15" style="2" customWidth="1"/>
    <col min="7946" max="7946" width="14.28515625" style="2" customWidth="1"/>
    <col min="7947" max="7948" width="13.85546875" style="2" customWidth="1"/>
    <col min="7949" max="7949" width="11.28515625" style="2" customWidth="1"/>
    <col min="7950" max="7950" width="17.140625" style="2" customWidth="1"/>
    <col min="7951" max="7951" width="7.5703125" style="2" customWidth="1"/>
    <col min="7952" max="7952" width="8.140625" style="2" customWidth="1"/>
    <col min="7953" max="7953" width="7.140625" style="2" customWidth="1"/>
    <col min="7954" max="7954" width="7.85546875" style="2" customWidth="1"/>
    <col min="7955" max="7955" width="20.140625" style="2" customWidth="1"/>
    <col min="7956" max="7956" width="1.5703125" style="2" customWidth="1"/>
    <col min="7957" max="7957" width="9.140625" style="2" customWidth="1"/>
    <col min="7958" max="7958" width="7.5703125" style="2" customWidth="1"/>
    <col min="7959" max="7959" width="7.42578125" style="2" customWidth="1"/>
    <col min="7960" max="7960" width="8.140625" style="2" customWidth="1"/>
    <col min="7961" max="7961" width="14" style="2" customWidth="1"/>
    <col min="7962" max="7962" width="64.140625" style="2" customWidth="1"/>
    <col min="7963" max="7963" width="25.140625" style="2" customWidth="1"/>
    <col min="7964" max="7964" width="29.42578125" style="2" customWidth="1"/>
    <col min="7965" max="8192" width="11.42578125" style="2"/>
    <col min="8193" max="8193" width="24.42578125" style="2" customWidth="1"/>
    <col min="8194" max="8194" width="15.5703125" style="2" customWidth="1"/>
    <col min="8195" max="8195" width="13.7109375" style="2" customWidth="1"/>
    <col min="8196" max="8196" width="15.42578125" style="2" customWidth="1"/>
    <col min="8197" max="8197" width="5.5703125" style="2" customWidth="1"/>
    <col min="8198" max="8198" width="17.42578125" style="2" customWidth="1"/>
    <col min="8199" max="8199" width="18" style="2" customWidth="1"/>
    <col min="8200" max="8200" width="10.7109375" style="2" customWidth="1"/>
    <col min="8201" max="8201" width="15" style="2" customWidth="1"/>
    <col min="8202" max="8202" width="14.28515625" style="2" customWidth="1"/>
    <col min="8203" max="8204" width="13.85546875" style="2" customWidth="1"/>
    <col min="8205" max="8205" width="11.28515625" style="2" customWidth="1"/>
    <col min="8206" max="8206" width="17.140625" style="2" customWidth="1"/>
    <col min="8207" max="8207" width="7.5703125" style="2" customWidth="1"/>
    <col min="8208" max="8208" width="8.140625" style="2" customWidth="1"/>
    <col min="8209" max="8209" width="7.140625" style="2" customWidth="1"/>
    <col min="8210" max="8210" width="7.85546875" style="2" customWidth="1"/>
    <col min="8211" max="8211" width="20.140625" style="2" customWidth="1"/>
    <col min="8212" max="8212" width="1.5703125" style="2" customWidth="1"/>
    <col min="8213" max="8213" width="9.140625" style="2" customWidth="1"/>
    <col min="8214" max="8214" width="7.5703125" style="2" customWidth="1"/>
    <col min="8215" max="8215" width="7.42578125" style="2" customWidth="1"/>
    <col min="8216" max="8216" width="8.140625" style="2" customWidth="1"/>
    <col min="8217" max="8217" width="14" style="2" customWidth="1"/>
    <col min="8218" max="8218" width="64.140625" style="2" customWidth="1"/>
    <col min="8219" max="8219" width="25.140625" style="2" customWidth="1"/>
    <col min="8220" max="8220" width="29.42578125" style="2" customWidth="1"/>
    <col min="8221" max="8448" width="11.42578125" style="2"/>
    <col min="8449" max="8449" width="24.42578125" style="2" customWidth="1"/>
    <col min="8450" max="8450" width="15.5703125" style="2" customWidth="1"/>
    <col min="8451" max="8451" width="13.7109375" style="2" customWidth="1"/>
    <col min="8452" max="8452" width="15.42578125" style="2" customWidth="1"/>
    <col min="8453" max="8453" width="5.5703125" style="2" customWidth="1"/>
    <col min="8454" max="8454" width="17.42578125" style="2" customWidth="1"/>
    <col min="8455" max="8455" width="18" style="2" customWidth="1"/>
    <col min="8456" max="8456" width="10.7109375" style="2" customWidth="1"/>
    <col min="8457" max="8457" width="15" style="2" customWidth="1"/>
    <col min="8458" max="8458" width="14.28515625" style="2" customWidth="1"/>
    <col min="8459" max="8460" width="13.85546875" style="2" customWidth="1"/>
    <col min="8461" max="8461" width="11.28515625" style="2" customWidth="1"/>
    <col min="8462" max="8462" width="17.140625" style="2" customWidth="1"/>
    <col min="8463" max="8463" width="7.5703125" style="2" customWidth="1"/>
    <col min="8464" max="8464" width="8.140625" style="2" customWidth="1"/>
    <col min="8465" max="8465" width="7.140625" style="2" customWidth="1"/>
    <col min="8466" max="8466" width="7.85546875" style="2" customWidth="1"/>
    <col min="8467" max="8467" width="20.140625" style="2" customWidth="1"/>
    <col min="8468" max="8468" width="1.5703125" style="2" customWidth="1"/>
    <col min="8469" max="8469" width="9.140625" style="2" customWidth="1"/>
    <col min="8470" max="8470" width="7.5703125" style="2" customWidth="1"/>
    <col min="8471" max="8471" width="7.42578125" style="2" customWidth="1"/>
    <col min="8472" max="8472" width="8.140625" style="2" customWidth="1"/>
    <col min="8473" max="8473" width="14" style="2" customWidth="1"/>
    <col min="8474" max="8474" width="64.140625" style="2" customWidth="1"/>
    <col min="8475" max="8475" width="25.140625" style="2" customWidth="1"/>
    <col min="8476" max="8476" width="29.42578125" style="2" customWidth="1"/>
    <col min="8477" max="8704" width="11.42578125" style="2"/>
    <col min="8705" max="8705" width="24.42578125" style="2" customWidth="1"/>
    <col min="8706" max="8706" width="15.5703125" style="2" customWidth="1"/>
    <col min="8707" max="8707" width="13.7109375" style="2" customWidth="1"/>
    <col min="8708" max="8708" width="15.42578125" style="2" customWidth="1"/>
    <col min="8709" max="8709" width="5.5703125" style="2" customWidth="1"/>
    <col min="8710" max="8710" width="17.42578125" style="2" customWidth="1"/>
    <col min="8711" max="8711" width="18" style="2" customWidth="1"/>
    <col min="8712" max="8712" width="10.7109375" style="2" customWidth="1"/>
    <col min="8713" max="8713" width="15" style="2" customWidth="1"/>
    <col min="8714" max="8714" width="14.28515625" style="2" customWidth="1"/>
    <col min="8715" max="8716" width="13.85546875" style="2" customWidth="1"/>
    <col min="8717" max="8717" width="11.28515625" style="2" customWidth="1"/>
    <col min="8718" max="8718" width="17.140625" style="2" customWidth="1"/>
    <col min="8719" max="8719" width="7.5703125" style="2" customWidth="1"/>
    <col min="8720" max="8720" width="8.140625" style="2" customWidth="1"/>
    <col min="8721" max="8721" width="7.140625" style="2" customWidth="1"/>
    <col min="8722" max="8722" width="7.85546875" style="2" customWidth="1"/>
    <col min="8723" max="8723" width="20.140625" style="2" customWidth="1"/>
    <col min="8724" max="8724" width="1.5703125" style="2" customWidth="1"/>
    <col min="8725" max="8725" width="9.140625" style="2" customWidth="1"/>
    <col min="8726" max="8726" width="7.5703125" style="2" customWidth="1"/>
    <col min="8727" max="8727" width="7.42578125" style="2" customWidth="1"/>
    <col min="8728" max="8728" width="8.140625" style="2" customWidth="1"/>
    <col min="8729" max="8729" width="14" style="2" customWidth="1"/>
    <col min="8730" max="8730" width="64.140625" style="2" customWidth="1"/>
    <col min="8731" max="8731" width="25.140625" style="2" customWidth="1"/>
    <col min="8732" max="8732" width="29.42578125" style="2" customWidth="1"/>
    <col min="8733" max="8960" width="11.42578125" style="2"/>
    <col min="8961" max="8961" width="24.42578125" style="2" customWidth="1"/>
    <col min="8962" max="8962" width="15.5703125" style="2" customWidth="1"/>
    <col min="8963" max="8963" width="13.7109375" style="2" customWidth="1"/>
    <col min="8964" max="8964" width="15.42578125" style="2" customWidth="1"/>
    <col min="8965" max="8965" width="5.5703125" style="2" customWidth="1"/>
    <col min="8966" max="8966" width="17.42578125" style="2" customWidth="1"/>
    <col min="8967" max="8967" width="18" style="2" customWidth="1"/>
    <col min="8968" max="8968" width="10.7109375" style="2" customWidth="1"/>
    <col min="8969" max="8969" width="15" style="2" customWidth="1"/>
    <col min="8970" max="8970" width="14.28515625" style="2" customWidth="1"/>
    <col min="8971" max="8972" width="13.85546875" style="2" customWidth="1"/>
    <col min="8973" max="8973" width="11.28515625" style="2" customWidth="1"/>
    <col min="8974" max="8974" width="17.140625" style="2" customWidth="1"/>
    <col min="8975" max="8975" width="7.5703125" style="2" customWidth="1"/>
    <col min="8976" max="8976" width="8.140625" style="2" customWidth="1"/>
    <col min="8977" max="8977" width="7.140625" style="2" customWidth="1"/>
    <col min="8978" max="8978" width="7.85546875" style="2" customWidth="1"/>
    <col min="8979" max="8979" width="20.140625" style="2" customWidth="1"/>
    <col min="8980" max="8980" width="1.5703125" style="2" customWidth="1"/>
    <col min="8981" max="8981" width="9.140625" style="2" customWidth="1"/>
    <col min="8982" max="8982" width="7.5703125" style="2" customWidth="1"/>
    <col min="8983" max="8983" width="7.42578125" style="2" customWidth="1"/>
    <col min="8984" max="8984" width="8.140625" style="2" customWidth="1"/>
    <col min="8985" max="8985" width="14" style="2" customWidth="1"/>
    <col min="8986" max="8986" width="64.140625" style="2" customWidth="1"/>
    <col min="8987" max="8987" width="25.140625" style="2" customWidth="1"/>
    <col min="8988" max="8988" width="29.42578125" style="2" customWidth="1"/>
    <col min="8989" max="9216" width="11.42578125" style="2"/>
    <col min="9217" max="9217" width="24.42578125" style="2" customWidth="1"/>
    <col min="9218" max="9218" width="15.5703125" style="2" customWidth="1"/>
    <col min="9219" max="9219" width="13.7109375" style="2" customWidth="1"/>
    <col min="9220" max="9220" width="15.42578125" style="2" customWidth="1"/>
    <col min="9221" max="9221" width="5.5703125" style="2" customWidth="1"/>
    <col min="9222" max="9222" width="17.42578125" style="2" customWidth="1"/>
    <col min="9223" max="9223" width="18" style="2" customWidth="1"/>
    <col min="9224" max="9224" width="10.7109375" style="2" customWidth="1"/>
    <col min="9225" max="9225" width="15" style="2" customWidth="1"/>
    <col min="9226" max="9226" width="14.28515625" style="2" customWidth="1"/>
    <col min="9227" max="9228" width="13.85546875" style="2" customWidth="1"/>
    <col min="9229" max="9229" width="11.28515625" style="2" customWidth="1"/>
    <col min="9230" max="9230" width="17.140625" style="2" customWidth="1"/>
    <col min="9231" max="9231" width="7.5703125" style="2" customWidth="1"/>
    <col min="9232" max="9232" width="8.140625" style="2" customWidth="1"/>
    <col min="9233" max="9233" width="7.140625" style="2" customWidth="1"/>
    <col min="9234" max="9234" width="7.85546875" style="2" customWidth="1"/>
    <col min="9235" max="9235" width="20.140625" style="2" customWidth="1"/>
    <col min="9236" max="9236" width="1.5703125" style="2" customWidth="1"/>
    <col min="9237" max="9237" width="9.140625" style="2" customWidth="1"/>
    <col min="9238" max="9238" width="7.5703125" style="2" customWidth="1"/>
    <col min="9239" max="9239" width="7.42578125" style="2" customWidth="1"/>
    <col min="9240" max="9240" width="8.140625" style="2" customWidth="1"/>
    <col min="9241" max="9241" width="14" style="2" customWidth="1"/>
    <col min="9242" max="9242" width="64.140625" style="2" customWidth="1"/>
    <col min="9243" max="9243" width="25.140625" style="2" customWidth="1"/>
    <col min="9244" max="9244" width="29.42578125" style="2" customWidth="1"/>
    <col min="9245" max="9472" width="11.42578125" style="2"/>
    <col min="9473" max="9473" width="24.42578125" style="2" customWidth="1"/>
    <col min="9474" max="9474" width="15.5703125" style="2" customWidth="1"/>
    <col min="9475" max="9475" width="13.7109375" style="2" customWidth="1"/>
    <col min="9476" max="9476" width="15.42578125" style="2" customWidth="1"/>
    <col min="9477" max="9477" width="5.5703125" style="2" customWidth="1"/>
    <col min="9478" max="9478" width="17.42578125" style="2" customWidth="1"/>
    <col min="9479" max="9479" width="18" style="2" customWidth="1"/>
    <col min="9480" max="9480" width="10.7109375" style="2" customWidth="1"/>
    <col min="9481" max="9481" width="15" style="2" customWidth="1"/>
    <col min="9482" max="9482" width="14.28515625" style="2" customWidth="1"/>
    <col min="9483" max="9484" width="13.85546875" style="2" customWidth="1"/>
    <col min="9485" max="9485" width="11.28515625" style="2" customWidth="1"/>
    <col min="9486" max="9486" width="17.140625" style="2" customWidth="1"/>
    <col min="9487" max="9487" width="7.5703125" style="2" customWidth="1"/>
    <col min="9488" max="9488" width="8.140625" style="2" customWidth="1"/>
    <col min="9489" max="9489" width="7.140625" style="2" customWidth="1"/>
    <col min="9490" max="9490" width="7.85546875" style="2" customWidth="1"/>
    <col min="9491" max="9491" width="20.140625" style="2" customWidth="1"/>
    <col min="9492" max="9492" width="1.5703125" style="2" customWidth="1"/>
    <col min="9493" max="9493" width="9.140625" style="2" customWidth="1"/>
    <col min="9494" max="9494" width="7.5703125" style="2" customWidth="1"/>
    <col min="9495" max="9495" width="7.42578125" style="2" customWidth="1"/>
    <col min="9496" max="9496" width="8.140625" style="2" customWidth="1"/>
    <col min="9497" max="9497" width="14" style="2" customWidth="1"/>
    <col min="9498" max="9498" width="64.140625" style="2" customWidth="1"/>
    <col min="9499" max="9499" width="25.140625" style="2" customWidth="1"/>
    <col min="9500" max="9500" width="29.42578125" style="2" customWidth="1"/>
    <col min="9501" max="9728" width="11.42578125" style="2"/>
    <col min="9729" max="9729" width="24.42578125" style="2" customWidth="1"/>
    <col min="9730" max="9730" width="15.5703125" style="2" customWidth="1"/>
    <col min="9731" max="9731" width="13.7109375" style="2" customWidth="1"/>
    <col min="9732" max="9732" width="15.42578125" style="2" customWidth="1"/>
    <col min="9733" max="9733" width="5.5703125" style="2" customWidth="1"/>
    <col min="9734" max="9734" width="17.42578125" style="2" customWidth="1"/>
    <col min="9735" max="9735" width="18" style="2" customWidth="1"/>
    <col min="9736" max="9736" width="10.7109375" style="2" customWidth="1"/>
    <col min="9737" max="9737" width="15" style="2" customWidth="1"/>
    <col min="9738" max="9738" width="14.28515625" style="2" customWidth="1"/>
    <col min="9739" max="9740" width="13.85546875" style="2" customWidth="1"/>
    <col min="9741" max="9741" width="11.28515625" style="2" customWidth="1"/>
    <col min="9742" max="9742" width="17.140625" style="2" customWidth="1"/>
    <col min="9743" max="9743" width="7.5703125" style="2" customWidth="1"/>
    <col min="9744" max="9744" width="8.140625" style="2" customWidth="1"/>
    <col min="9745" max="9745" width="7.140625" style="2" customWidth="1"/>
    <col min="9746" max="9746" width="7.85546875" style="2" customWidth="1"/>
    <col min="9747" max="9747" width="20.140625" style="2" customWidth="1"/>
    <col min="9748" max="9748" width="1.5703125" style="2" customWidth="1"/>
    <col min="9749" max="9749" width="9.140625" style="2" customWidth="1"/>
    <col min="9750" max="9750" width="7.5703125" style="2" customWidth="1"/>
    <col min="9751" max="9751" width="7.42578125" style="2" customWidth="1"/>
    <col min="9752" max="9752" width="8.140625" style="2" customWidth="1"/>
    <col min="9753" max="9753" width="14" style="2" customWidth="1"/>
    <col min="9754" max="9754" width="64.140625" style="2" customWidth="1"/>
    <col min="9755" max="9755" width="25.140625" style="2" customWidth="1"/>
    <col min="9756" max="9756" width="29.42578125" style="2" customWidth="1"/>
    <col min="9757" max="9984" width="11.42578125" style="2"/>
    <col min="9985" max="9985" width="24.42578125" style="2" customWidth="1"/>
    <col min="9986" max="9986" width="15.5703125" style="2" customWidth="1"/>
    <col min="9987" max="9987" width="13.7109375" style="2" customWidth="1"/>
    <col min="9988" max="9988" width="15.42578125" style="2" customWidth="1"/>
    <col min="9989" max="9989" width="5.5703125" style="2" customWidth="1"/>
    <col min="9990" max="9990" width="17.42578125" style="2" customWidth="1"/>
    <col min="9991" max="9991" width="18" style="2" customWidth="1"/>
    <col min="9992" max="9992" width="10.7109375" style="2" customWidth="1"/>
    <col min="9993" max="9993" width="15" style="2" customWidth="1"/>
    <col min="9994" max="9994" width="14.28515625" style="2" customWidth="1"/>
    <col min="9995" max="9996" width="13.85546875" style="2" customWidth="1"/>
    <col min="9997" max="9997" width="11.28515625" style="2" customWidth="1"/>
    <col min="9998" max="9998" width="17.140625" style="2" customWidth="1"/>
    <col min="9999" max="9999" width="7.5703125" style="2" customWidth="1"/>
    <col min="10000" max="10000" width="8.140625" style="2" customWidth="1"/>
    <col min="10001" max="10001" width="7.140625" style="2" customWidth="1"/>
    <col min="10002" max="10002" width="7.85546875" style="2" customWidth="1"/>
    <col min="10003" max="10003" width="20.140625" style="2" customWidth="1"/>
    <col min="10004" max="10004" width="1.5703125" style="2" customWidth="1"/>
    <col min="10005" max="10005" width="9.140625" style="2" customWidth="1"/>
    <col min="10006" max="10006" width="7.5703125" style="2" customWidth="1"/>
    <col min="10007" max="10007" width="7.42578125" style="2" customWidth="1"/>
    <col min="10008" max="10008" width="8.140625" style="2" customWidth="1"/>
    <col min="10009" max="10009" width="14" style="2" customWidth="1"/>
    <col min="10010" max="10010" width="64.140625" style="2" customWidth="1"/>
    <col min="10011" max="10011" width="25.140625" style="2" customWidth="1"/>
    <col min="10012" max="10012" width="29.42578125" style="2" customWidth="1"/>
    <col min="10013" max="10240" width="11.42578125" style="2"/>
    <col min="10241" max="10241" width="24.42578125" style="2" customWidth="1"/>
    <col min="10242" max="10242" width="15.5703125" style="2" customWidth="1"/>
    <col min="10243" max="10243" width="13.7109375" style="2" customWidth="1"/>
    <col min="10244" max="10244" width="15.42578125" style="2" customWidth="1"/>
    <col min="10245" max="10245" width="5.5703125" style="2" customWidth="1"/>
    <col min="10246" max="10246" width="17.42578125" style="2" customWidth="1"/>
    <col min="10247" max="10247" width="18" style="2" customWidth="1"/>
    <col min="10248" max="10248" width="10.7109375" style="2" customWidth="1"/>
    <col min="10249" max="10249" width="15" style="2" customWidth="1"/>
    <col min="10250" max="10250" width="14.28515625" style="2" customWidth="1"/>
    <col min="10251" max="10252" width="13.85546875" style="2" customWidth="1"/>
    <col min="10253" max="10253" width="11.28515625" style="2" customWidth="1"/>
    <col min="10254" max="10254" width="17.140625" style="2" customWidth="1"/>
    <col min="10255" max="10255" width="7.5703125" style="2" customWidth="1"/>
    <col min="10256" max="10256" width="8.140625" style="2" customWidth="1"/>
    <col min="10257" max="10257" width="7.140625" style="2" customWidth="1"/>
    <col min="10258" max="10258" width="7.85546875" style="2" customWidth="1"/>
    <col min="10259" max="10259" width="20.140625" style="2" customWidth="1"/>
    <col min="10260" max="10260" width="1.5703125" style="2" customWidth="1"/>
    <col min="10261" max="10261" width="9.140625" style="2" customWidth="1"/>
    <col min="10262" max="10262" width="7.5703125" style="2" customWidth="1"/>
    <col min="10263" max="10263" width="7.42578125" style="2" customWidth="1"/>
    <col min="10264" max="10264" width="8.140625" style="2" customWidth="1"/>
    <col min="10265" max="10265" width="14" style="2" customWidth="1"/>
    <col min="10266" max="10266" width="64.140625" style="2" customWidth="1"/>
    <col min="10267" max="10267" width="25.140625" style="2" customWidth="1"/>
    <col min="10268" max="10268" width="29.42578125" style="2" customWidth="1"/>
    <col min="10269" max="10496" width="11.42578125" style="2"/>
    <col min="10497" max="10497" width="24.42578125" style="2" customWidth="1"/>
    <col min="10498" max="10498" width="15.5703125" style="2" customWidth="1"/>
    <col min="10499" max="10499" width="13.7109375" style="2" customWidth="1"/>
    <col min="10500" max="10500" width="15.42578125" style="2" customWidth="1"/>
    <col min="10501" max="10501" width="5.5703125" style="2" customWidth="1"/>
    <col min="10502" max="10502" width="17.42578125" style="2" customWidth="1"/>
    <col min="10503" max="10503" width="18" style="2" customWidth="1"/>
    <col min="10504" max="10504" width="10.7109375" style="2" customWidth="1"/>
    <col min="10505" max="10505" width="15" style="2" customWidth="1"/>
    <col min="10506" max="10506" width="14.28515625" style="2" customWidth="1"/>
    <col min="10507" max="10508" width="13.85546875" style="2" customWidth="1"/>
    <col min="10509" max="10509" width="11.28515625" style="2" customWidth="1"/>
    <col min="10510" max="10510" width="17.140625" style="2" customWidth="1"/>
    <col min="10511" max="10511" width="7.5703125" style="2" customWidth="1"/>
    <col min="10512" max="10512" width="8.140625" style="2" customWidth="1"/>
    <col min="10513" max="10513" width="7.140625" style="2" customWidth="1"/>
    <col min="10514" max="10514" width="7.85546875" style="2" customWidth="1"/>
    <col min="10515" max="10515" width="20.140625" style="2" customWidth="1"/>
    <col min="10516" max="10516" width="1.5703125" style="2" customWidth="1"/>
    <col min="10517" max="10517" width="9.140625" style="2" customWidth="1"/>
    <col min="10518" max="10518" width="7.5703125" style="2" customWidth="1"/>
    <col min="10519" max="10519" width="7.42578125" style="2" customWidth="1"/>
    <col min="10520" max="10520" width="8.140625" style="2" customWidth="1"/>
    <col min="10521" max="10521" width="14" style="2" customWidth="1"/>
    <col min="10522" max="10522" width="64.140625" style="2" customWidth="1"/>
    <col min="10523" max="10523" width="25.140625" style="2" customWidth="1"/>
    <col min="10524" max="10524" width="29.42578125" style="2" customWidth="1"/>
    <col min="10525" max="10752" width="11.42578125" style="2"/>
    <col min="10753" max="10753" width="24.42578125" style="2" customWidth="1"/>
    <col min="10754" max="10754" width="15.5703125" style="2" customWidth="1"/>
    <col min="10755" max="10755" width="13.7109375" style="2" customWidth="1"/>
    <col min="10756" max="10756" width="15.42578125" style="2" customWidth="1"/>
    <col min="10757" max="10757" width="5.5703125" style="2" customWidth="1"/>
    <col min="10758" max="10758" width="17.42578125" style="2" customWidth="1"/>
    <col min="10759" max="10759" width="18" style="2" customWidth="1"/>
    <col min="10760" max="10760" width="10.7109375" style="2" customWidth="1"/>
    <col min="10761" max="10761" width="15" style="2" customWidth="1"/>
    <col min="10762" max="10762" width="14.28515625" style="2" customWidth="1"/>
    <col min="10763" max="10764" width="13.85546875" style="2" customWidth="1"/>
    <col min="10765" max="10765" width="11.28515625" style="2" customWidth="1"/>
    <col min="10766" max="10766" width="17.140625" style="2" customWidth="1"/>
    <col min="10767" max="10767" width="7.5703125" style="2" customWidth="1"/>
    <col min="10768" max="10768" width="8.140625" style="2" customWidth="1"/>
    <col min="10769" max="10769" width="7.140625" style="2" customWidth="1"/>
    <col min="10770" max="10770" width="7.85546875" style="2" customWidth="1"/>
    <col min="10771" max="10771" width="20.140625" style="2" customWidth="1"/>
    <col min="10772" max="10772" width="1.5703125" style="2" customWidth="1"/>
    <col min="10773" max="10773" width="9.140625" style="2" customWidth="1"/>
    <col min="10774" max="10774" width="7.5703125" style="2" customWidth="1"/>
    <col min="10775" max="10775" width="7.42578125" style="2" customWidth="1"/>
    <col min="10776" max="10776" width="8.140625" style="2" customWidth="1"/>
    <col min="10777" max="10777" width="14" style="2" customWidth="1"/>
    <col min="10778" max="10778" width="64.140625" style="2" customWidth="1"/>
    <col min="10779" max="10779" width="25.140625" style="2" customWidth="1"/>
    <col min="10780" max="10780" width="29.42578125" style="2" customWidth="1"/>
    <col min="10781" max="11008" width="11.42578125" style="2"/>
    <col min="11009" max="11009" width="24.42578125" style="2" customWidth="1"/>
    <col min="11010" max="11010" width="15.5703125" style="2" customWidth="1"/>
    <col min="11011" max="11011" width="13.7109375" style="2" customWidth="1"/>
    <col min="11012" max="11012" width="15.42578125" style="2" customWidth="1"/>
    <col min="11013" max="11013" width="5.5703125" style="2" customWidth="1"/>
    <col min="11014" max="11014" width="17.42578125" style="2" customWidth="1"/>
    <col min="11015" max="11015" width="18" style="2" customWidth="1"/>
    <col min="11016" max="11016" width="10.7109375" style="2" customWidth="1"/>
    <col min="11017" max="11017" width="15" style="2" customWidth="1"/>
    <col min="11018" max="11018" width="14.28515625" style="2" customWidth="1"/>
    <col min="11019" max="11020" width="13.85546875" style="2" customWidth="1"/>
    <col min="11021" max="11021" width="11.28515625" style="2" customWidth="1"/>
    <col min="11022" max="11022" width="17.140625" style="2" customWidth="1"/>
    <col min="11023" max="11023" width="7.5703125" style="2" customWidth="1"/>
    <col min="11024" max="11024" width="8.140625" style="2" customWidth="1"/>
    <col min="11025" max="11025" width="7.140625" style="2" customWidth="1"/>
    <col min="11026" max="11026" width="7.85546875" style="2" customWidth="1"/>
    <col min="11027" max="11027" width="20.140625" style="2" customWidth="1"/>
    <col min="11028" max="11028" width="1.5703125" style="2" customWidth="1"/>
    <col min="11029" max="11029" width="9.140625" style="2" customWidth="1"/>
    <col min="11030" max="11030" width="7.5703125" style="2" customWidth="1"/>
    <col min="11031" max="11031" width="7.42578125" style="2" customWidth="1"/>
    <col min="11032" max="11032" width="8.140625" style="2" customWidth="1"/>
    <col min="11033" max="11033" width="14" style="2" customWidth="1"/>
    <col min="11034" max="11034" width="64.140625" style="2" customWidth="1"/>
    <col min="11035" max="11035" width="25.140625" style="2" customWidth="1"/>
    <col min="11036" max="11036" width="29.42578125" style="2" customWidth="1"/>
    <col min="11037" max="11264" width="11.42578125" style="2"/>
    <col min="11265" max="11265" width="24.42578125" style="2" customWidth="1"/>
    <col min="11266" max="11266" width="15.5703125" style="2" customWidth="1"/>
    <col min="11267" max="11267" width="13.7109375" style="2" customWidth="1"/>
    <col min="11268" max="11268" width="15.42578125" style="2" customWidth="1"/>
    <col min="11269" max="11269" width="5.5703125" style="2" customWidth="1"/>
    <col min="11270" max="11270" width="17.42578125" style="2" customWidth="1"/>
    <col min="11271" max="11271" width="18" style="2" customWidth="1"/>
    <col min="11272" max="11272" width="10.7109375" style="2" customWidth="1"/>
    <col min="11273" max="11273" width="15" style="2" customWidth="1"/>
    <col min="11274" max="11274" width="14.28515625" style="2" customWidth="1"/>
    <col min="11275" max="11276" width="13.85546875" style="2" customWidth="1"/>
    <col min="11277" max="11277" width="11.28515625" style="2" customWidth="1"/>
    <col min="11278" max="11278" width="17.140625" style="2" customWidth="1"/>
    <col min="11279" max="11279" width="7.5703125" style="2" customWidth="1"/>
    <col min="11280" max="11280" width="8.140625" style="2" customWidth="1"/>
    <col min="11281" max="11281" width="7.140625" style="2" customWidth="1"/>
    <col min="11282" max="11282" width="7.85546875" style="2" customWidth="1"/>
    <col min="11283" max="11283" width="20.140625" style="2" customWidth="1"/>
    <col min="11284" max="11284" width="1.5703125" style="2" customWidth="1"/>
    <col min="11285" max="11285" width="9.140625" style="2" customWidth="1"/>
    <col min="11286" max="11286" width="7.5703125" style="2" customWidth="1"/>
    <col min="11287" max="11287" width="7.42578125" style="2" customWidth="1"/>
    <col min="11288" max="11288" width="8.140625" style="2" customWidth="1"/>
    <col min="11289" max="11289" width="14" style="2" customWidth="1"/>
    <col min="11290" max="11290" width="64.140625" style="2" customWidth="1"/>
    <col min="11291" max="11291" width="25.140625" style="2" customWidth="1"/>
    <col min="11292" max="11292" width="29.42578125" style="2" customWidth="1"/>
    <col min="11293" max="11520" width="11.42578125" style="2"/>
    <col min="11521" max="11521" width="24.42578125" style="2" customWidth="1"/>
    <col min="11522" max="11522" width="15.5703125" style="2" customWidth="1"/>
    <col min="11523" max="11523" width="13.7109375" style="2" customWidth="1"/>
    <col min="11524" max="11524" width="15.42578125" style="2" customWidth="1"/>
    <col min="11525" max="11525" width="5.5703125" style="2" customWidth="1"/>
    <col min="11526" max="11526" width="17.42578125" style="2" customWidth="1"/>
    <col min="11527" max="11527" width="18" style="2" customWidth="1"/>
    <col min="11528" max="11528" width="10.7109375" style="2" customWidth="1"/>
    <col min="11529" max="11529" width="15" style="2" customWidth="1"/>
    <col min="11530" max="11530" width="14.28515625" style="2" customWidth="1"/>
    <col min="11531" max="11532" width="13.85546875" style="2" customWidth="1"/>
    <col min="11533" max="11533" width="11.28515625" style="2" customWidth="1"/>
    <col min="11534" max="11534" width="17.140625" style="2" customWidth="1"/>
    <col min="11535" max="11535" width="7.5703125" style="2" customWidth="1"/>
    <col min="11536" max="11536" width="8.140625" style="2" customWidth="1"/>
    <col min="11537" max="11537" width="7.140625" style="2" customWidth="1"/>
    <col min="11538" max="11538" width="7.85546875" style="2" customWidth="1"/>
    <col min="11539" max="11539" width="20.140625" style="2" customWidth="1"/>
    <col min="11540" max="11540" width="1.5703125" style="2" customWidth="1"/>
    <col min="11541" max="11541" width="9.140625" style="2" customWidth="1"/>
    <col min="11542" max="11542" width="7.5703125" style="2" customWidth="1"/>
    <col min="11543" max="11543" width="7.42578125" style="2" customWidth="1"/>
    <col min="11544" max="11544" width="8.140625" style="2" customWidth="1"/>
    <col min="11545" max="11545" width="14" style="2" customWidth="1"/>
    <col min="11546" max="11546" width="64.140625" style="2" customWidth="1"/>
    <col min="11547" max="11547" width="25.140625" style="2" customWidth="1"/>
    <col min="11548" max="11548" width="29.42578125" style="2" customWidth="1"/>
    <col min="11549" max="11776" width="11.42578125" style="2"/>
    <col min="11777" max="11777" width="24.42578125" style="2" customWidth="1"/>
    <col min="11778" max="11778" width="15.5703125" style="2" customWidth="1"/>
    <col min="11779" max="11779" width="13.7109375" style="2" customWidth="1"/>
    <col min="11780" max="11780" width="15.42578125" style="2" customWidth="1"/>
    <col min="11781" max="11781" width="5.5703125" style="2" customWidth="1"/>
    <col min="11782" max="11782" width="17.42578125" style="2" customWidth="1"/>
    <col min="11783" max="11783" width="18" style="2" customWidth="1"/>
    <col min="11784" max="11784" width="10.7109375" style="2" customWidth="1"/>
    <col min="11785" max="11785" width="15" style="2" customWidth="1"/>
    <col min="11786" max="11786" width="14.28515625" style="2" customWidth="1"/>
    <col min="11787" max="11788" width="13.85546875" style="2" customWidth="1"/>
    <col min="11789" max="11789" width="11.28515625" style="2" customWidth="1"/>
    <col min="11790" max="11790" width="17.140625" style="2" customWidth="1"/>
    <col min="11791" max="11791" width="7.5703125" style="2" customWidth="1"/>
    <col min="11792" max="11792" width="8.140625" style="2" customWidth="1"/>
    <col min="11793" max="11793" width="7.140625" style="2" customWidth="1"/>
    <col min="11794" max="11794" width="7.85546875" style="2" customWidth="1"/>
    <col min="11795" max="11795" width="20.140625" style="2" customWidth="1"/>
    <col min="11796" max="11796" width="1.5703125" style="2" customWidth="1"/>
    <col min="11797" max="11797" width="9.140625" style="2" customWidth="1"/>
    <col min="11798" max="11798" width="7.5703125" style="2" customWidth="1"/>
    <col min="11799" max="11799" width="7.42578125" style="2" customWidth="1"/>
    <col min="11800" max="11800" width="8.140625" style="2" customWidth="1"/>
    <col min="11801" max="11801" width="14" style="2" customWidth="1"/>
    <col min="11802" max="11802" width="64.140625" style="2" customWidth="1"/>
    <col min="11803" max="11803" width="25.140625" style="2" customWidth="1"/>
    <col min="11804" max="11804" width="29.42578125" style="2" customWidth="1"/>
    <col min="11805" max="12032" width="11.42578125" style="2"/>
    <col min="12033" max="12033" width="24.42578125" style="2" customWidth="1"/>
    <col min="12034" max="12034" width="15.5703125" style="2" customWidth="1"/>
    <col min="12035" max="12035" width="13.7109375" style="2" customWidth="1"/>
    <col min="12036" max="12036" width="15.42578125" style="2" customWidth="1"/>
    <col min="12037" max="12037" width="5.5703125" style="2" customWidth="1"/>
    <col min="12038" max="12038" width="17.42578125" style="2" customWidth="1"/>
    <col min="12039" max="12039" width="18" style="2" customWidth="1"/>
    <col min="12040" max="12040" width="10.7109375" style="2" customWidth="1"/>
    <col min="12041" max="12041" width="15" style="2" customWidth="1"/>
    <col min="12042" max="12042" width="14.28515625" style="2" customWidth="1"/>
    <col min="12043" max="12044" width="13.85546875" style="2" customWidth="1"/>
    <col min="12045" max="12045" width="11.28515625" style="2" customWidth="1"/>
    <col min="12046" max="12046" width="17.140625" style="2" customWidth="1"/>
    <col min="12047" max="12047" width="7.5703125" style="2" customWidth="1"/>
    <col min="12048" max="12048" width="8.140625" style="2" customWidth="1"/>
    <col min="12049" max="12049" width="7.140625" style="2" customWidth="1"/>
    <col min="12050" max="12050" width="7.85546875" style="2" customWidth="1"/>
    <col min="12051" max="12051" width="20.140625" style="2" customWidth="1"/>
    <col min="12052" max="12052" width="1.5703125" style="2" customWidth="1"/>
    <col min="12053" max="12053" width="9.140625" style="2" customWidth="1"/>
    <col min="12054" max="12054" width="7.5703125" style="2" customWidth="1"/>
    <col min="12055" max="12055" width="7.42578125" style="2" customWidth="1"/>
    <col min="12056" max="12056" width="8.140625" style="2" customWidth="1"/>
    <col min="12057" max="12057" width="14" style="2" customWidth="1"/>
    <col min="12058" max="12058" width="64.140625" style="2" customWidth="1"/>
    <col min="12059" max="12059" width="25.140625" style="2" customWidth="1"/>
    <col min="12060" max="12060" width="29.42578125" style="2" customWidth="1"/>
    <col min="12061" max="12288" width="11.42578125" style="2"/>
    <col min="12289" max="12289" width="24.42578125" style="2" customWidth="1"/>
    <col min="12290" max="12290" width="15.5703125" style="2" customWidth="1"/>
    <col min="12291" max="12291" width="13.7109375" style="2" customWidth="1"/>
    <col min="12292" max="12292" width="15.42578125" style="2" customWidth="1"/>
    <col min="12293" max="12293" width="5.5703125" style="2" customWidth="1"/>
    <col min="12294" max="12294" width="17.42578125" style="2" customWidth="1"/>
    <col min="12295" max="12295" width="18" style="2" customWidth="1"/>
    <col min="12296" max="12296" width="10.7109375" style="2" customWidth="1"/>
    <col min="12297" max="12297" width="15" style="2" customWidth="1"/>
    <col min="12298" max="12298" width="14.28515625" style="2" customWidth="1"/>
    <col min="12299" max="12300" width="13.85546875" style="2" customWidth="1"/>
    <col min="12301" max="12301" width="11.28515625" style="2" customWidth="1"/>
    <col min="12302" max="12302" width="17.140625" style="2" customWidth="1"/>
    <col min="12303" max="12303" width="7.5703125" style="2" customWidth="1"/>
    <col min="12304" max="12304" width="8.140625" style="2" customWidth="1"/>
    <col min="12305" max="12305" width="7.140625" style="2" customWidth="1"/>
    <col min="12306" max="12306" width="7.85546875" style="2" customWidth="1"/>
    <col min="12307" max="12307" width="20.140625" style="2" customWidth="1"/>
    <col min="12308" max="12308" width="1.5703125" style="2" customWidth="1"/>
    <col min="12309" max="12309" width="9.140625" style="2" customWidth="1"/>
    <col min="12310" max="12310" width="7.5703125" style="2" customWidth="1"/>
    <col min="12311" max="12311" width="7.42578125" style="2" customWidth="1"/>
    <col min="12312" max="12312" width="8.140625" style="2" customWidth="1"/>
    <col min="12313" max="12313" width="14" style="2" customWidth="1"/>
    <col min="12314" max="12314" width="64.140625" style="2" customWidth="1"/>
    <col min="12315" max="12315" width="25.140625" style="2" customWidth="1"/>
    <col min="12316" max="12316" width="29.42578125" style="2" customWidth="1"/>
    <col min="12317" max="12544" width="11.42578125" style="2"/>
    <col min="12545" max="12545" width="24.42578125" style="2" customWidth="1"/>
    <col min="12546" max="12546" width="15.5703125" style="2" customWidth="1"/>
    <col min="12547" max="12547" width="13.7109375" style="2" customWidth="1"/>
    <col min="12548" max="12548" width="15.42578125" style="2" customWidth="1"/>
    <col min="12549" max="12549" width="5.5703125" style="2" customWidth="1"/>
    <col min="12550" max="12550" width="17.42578125" style="2" customWidth="1"/>
    <col min="12551" max="12551" width="18" style="2" customWidth="1"/>
    <col min="12552" max="12552" width="10.7109375" style="2" customWidth="1"/>
    <col min="12553" max="12553" width="15" style="2" customWidth="1"/>
    <col min="12554" max="12554" width="14.28515625" style="2" customWidth="1"/>
    <col min="12555" max="12556" width="13.85546875" style="2" customWidth="1"/>
    <col min="12557" max="12557" width="11.28515625" style="2" customWidth="1"/>
    <col min="12558" max="12558" width="17.140625" style="2" customWidth="1"/>
    <col min="12559" max="12559" width="7.5703125" style="2" customWidth="1"/>
    <col min="12560" max="12560" width="8.140625" style="2" customWidth="1"/>
    <col min="12561" max="12561" width="7.140625" style="2" customWidth="1"/>
    <col min="12562" max="12562" width="7.85546875" style="2" customWidth="1"/>
    <col min="12563" max="12563" width="20.140625" style="2" customWidth="1"/>
    <col min="12564" max="12564" width="1.5703125" style="2" customWidth="1"/>
    <col min="12565" max="12565" width="9.140625" style="2" customWidth="1"/>
    <col min="12566" max="12566" width="7.5703125" style="2" customWidth="1"/>
    <col min="12567" max="12567" width="7.42578125" style="2" customWidth="1"/>
    <col min="12568" max="12568" width="8.140625" style="2" customWidth="1"/>
    <col min="12569" max="12569" width="14" style="2" customWidth="1"/>
    <col min="12570" max="12570" width="64.140625" style="2" customWidth="1"/>
    <col min="12571" max="12571" width="25.140625" style="2" customWidth="1"/>
    <col min="12572" max="12572" width="29.42578125" style="2" customWidth="1"/>
    <col min="12573" max="12800" width="11.42578125" style="2"/>
    <col min="12801" max="12801" width="24.42578125" style="2" customWidth="1"/>
    <col min="12802" max="12802" width="15.5703125" style="2" customWidth="1"/>
    <col min="12803" max="12803" width="13.7109375" style="2" customWidth="1"/>
    <col min="12804" max="12804" width="15.42578125" style="2" customWidth="1"/>
    <col min="12805" max="12805" width="5.5703125" style="2" customWidth="1"/>
    <col min="12806" max="12806" width="17.42578125" style="2" customWidth="1"/>
    <col min="12807" max="12807" width="18" style="2" customWidth="1"/>
    <col min="12808" max="12808" width="10.7109375" style="2" customWidth="1"/>
    <col min="12809" max="12809" width="15" style="2" customWidth="1"/>
    <col min="12810" max="12810" width="14.28515625" style="2" customWidth="1"/>
    <col min="12811" max="12812" width="13.85546875" style="2" customWidth="1"/>
    <col min="12813" max="12813" width="11.28515625" style="2" customWidth="1"/>
    <col min="12814" max="12814" width="17.140625" style="2" customWidth="1"/>
    <col min="12815" max="12815" width="7.5703125" style="2" customWidth="1"/>
    <col min="12816" max="12816" width="8.140625" style="2" customWidth="1"/>
    <col min="12817" max="12817" width="7.140625" style="2" customWidth="1"/>
    <col min="12818" max="12818" width="7.85546875" style="2" customWidth="1"/>
    <col min="12819" max="12819" width="20.140625" style="2" customWidth="1"/>
    <col min="12820" max="12820" width="1.5703125" style="2" customWidth="1"/>
    <col min="12821" max="12821" width="9.140625" style="2" customWidth="1"/>
    <col min="12822" max="12822" width="7.5703125" style="2" customWidth="1"/>
    <col min="12823" max="12823" width="7.42578125" style="2" customWidth="1"/>
    <col min="12824" max="12824" width="8.140625" style="2" customWidth="1"/>
    <col min="12825" max="12825" width="14" style="2" customWidth="1"/>
    <col min="12826" max="12826" width="64.140625" style="2" customWidth="1"/>
    <col min="12827" max="12827" width="25.140625" style="2" customWidth="1"/>
    <col min="12828" max="12828" width="29.42578125" style="2" customWidth="1"/>
    <col min="12829" max="13056" width="11.42578125" style="2"/>
    <col min="13057" max="13057" width="24.42578125" style="2" customWidth="1"/>
    <col min="13058" max="13058" width="15.5703125" style="2" customWidth="1"/>
    <col min="13059" max="13059" width="13.7109375" style="2" customWidth="1"/>
    <col min="13060" max="13060" width="15.42578125" style="2" customWidth="1"/>
    <col min="13061" max="13061" width="5.5703125" style="2" customWidth="1"/>
    <col min="13062" max="13062" width="17.42578125" style="2" customWidth="1"/>
    <col min="13063" max="13063" width="18" style="2" customWidth="1"/>
    <col min="13064" max="13064" width="10.7109375" style="2" customWidth="1"/>
    <col min="13065" max="13065" width="15" style="2" customWidth="1"/>
    <col min="13066" max="13066" width="14.28515625" style="2" customWidth="1"/>
    <col min="13067" max="13068" width="13.85546875" style="2" customWidth="1"/>
    <col min="13069" max="13069" width="11.28515625" style="2" customWidth="1"/>
    <col min="13070" max="13070" width="17.140625" style="2" customWidth="1"/>
    <col min="13071" max="13071" width="7.5703125" style="2" customWidth="1"/>
    <col min="13072" max="13072" width="8.140625" style="2" customWidth="1"/>
    <col min="13073" max="13073" width="7.140625" style="2" customWidth="1"/>
    <col min="13074" max="13074" width="7.85546875" style="2" customWidth="1"/>
    <col min="13075" max="13075" width="20.140625" style="2" customWidth="1"/>
    <col min="13076" max="13076" width="1.5703125" style="2" customWidth="1"/>
    <col min="13077" max="13077" width="9.140625" style="2" customWidth="1"/>
    <col min="13078" max="13078" width="7.5703125" style="2" customWidth="1"/>
    <col min="13079" max="13079" width="7.42578125" style="2" customWidth="1"/>
    <col min="13080" max="13080" width="8.140625" style="2" customWidth="1"/>
    <col min="13081" max="13081" width="14" style="2" customWidth="1"/>
    <col min="13082" max="13082" width="64.140625" style="2" customWidth="1"/>
    <col min="13083" max="13083" width="25.140625" style="2" customWidth="1"/>
    <col min="13084" max="13084" width="29.42578125" style="2" customWidth="1"/>
    <col min="13085" max="13312" width="11.42578125" style="2"/>
    <col min="13313" max="13313" width="24.42578125" style="2" customWidth="1"/>
    <col min="13314" max="13314" width="15.5703125" style="2" customWidth="1"/>
    <col min="13315" max="13315" width="13.7109375" style="2" customWidth="1"/>
    <col min="13316" max="13316" width="15.42578125" style="2" customWidth="1"/>
    <col min="13317" max="13317" width="5.5703125" style="2" customWidth="1"/>
    <col min="13318" max="13318" width="17.42578125" style="2" customWidth="1"/>
    <col min="13319" max="13319" width="18" style="2" customWidth="1"/>
    <col min="13320" max="13320" width="10.7109375" style="2" customWidth="1"/>
    <col min="13321" max="13321" width="15" style="2" customWidth="1"/>
    <col min="13322" max="13322" width="14.28515625" style="2" customWidth="1"/>
    <col min="13323" max="13324" width="13.85546875" style="2" customWidth="1"/>
    <col min="13325" max="13325" width="11.28515625" style="2" customWidth="1"/>
    <col min="13326" max="13326" width="17.140625" style="2" customWidth="1"/>
    <col min="13327" max="13327" width="7.5703125" style="2" customWidth="1"/>
    <col min="13328" max="13328" width="8.140625" style="2" customWidth="1"/>
    <col min="13329" max="13329" width="7.140625" style="2" customWidth="1"/>
    <col min="13330" max="13330" width="7.85546875" style="2" customWidth="1"/>
    <col min="13331" max="13331" width="20.140625" style="2" customWidth="1"/>
    <col min="13332" max="13332" width="1.5703125" style="2" customWidth="1"/>
    <col min="13333" max="13333" width="9.140625" style="2" customWidth="1"/>
    <col min="13334" max="13334" width="7.5703125" style="2" customWidth="1"/>
    <col min="13335" max="13335" width="7.42578125" style="2" customWidth="1"/>
    <col min="13336" max="13336" width="8.140625" style="2" customWidth="1"/>
    <col min="13337" max="13337" width="14" style="2" customWidth="1"/>
    <col min="13338" max="13338" width="64.140625" style="2" customWidth="1"/>
    <col min="13339" max="13339" width="25.140625" style="2" customWidth="1"/>
    <col min="13340" max="13340" width="29.42578125" style="2" customWidth="1"/>
    <col min="13341" max="13568" width="11.42578125" style="2"/>
    <col min="13569" max="13569" width="24.42578125" style="2" customWidth="1"/>
    <col min="13570" max="13570" width="15.5703125" style="2" customWidth="1"/>
    <col min="13571" max="13571" width="13.7109375" style="2" customWidth="1"/>
    <col min="13572" max="13572" width="15.42578125" style="2" customWidth="1"/>
    <col min="13573" max="13573" width="5.5703125" style="2" customWidth="1"/>
    <col min="13574" max="13574" width="17.42578125" style="2" customWidth="1"/>
    <col min="13575" max="13575" width="18" style="2" customWidth="1"/>
    <col min="13576" max="13576" width="10.7109375" style="2" customWidth="1"/>
    <col min="13577" max="13577" width="15" style="2" customWidth="1"/>
    <col min="13578" max="13578" width="14.28515625" style="2" customWidth="1"/>
    <col min="13579" max="13580" width="13.85546875" style="2" customWidth="1"/>
    <col min="13581" max="13581" width="11.28515625" style="2" customWidth="1"/>
    <col min="13582" max="13582" width="17.140625" style="2" customWidth="1"/>
    <col min="13583" max="13583" width="7.5703125" style="2" customWidth="1"/>
    <col min="13584" max="13584" width="8.140625" style="2" customWidth="1"/>
    <col min="13585" max="13585" width="7.140625" style="2" customWidth="1"/>
    <col min="13586" max="13586" width="7.85546875" style="2" customWidth="1"/>
    <col min="13587" max="13587" width="20.140625" style="2" customWidth="1"/>
    <col min="13588" max="13588" width="1.5703125" style="2" customWidth="1"/>
    <col min="13589" max="13589" width="9.140625" style="2" customWidth="1"/>
    <col min="13590" max="13590" width="7.5703125" style="2" customWidth="1"/>
    <col min="13591" max="13591" width="7.42578125" style="2" customWidth="1"/>
    <col min="13592" max="13592" width="8.140625" style="2" customWidth="1"/>
    <col min="13593" max="13593" width="14" style="2" customWidth="1"/>
    <col min="13594" max="13594" width="64.140625" style="2" customWidth="1"/>
    <col min="13595" max="13595" width="25.140625" style="2" customWidth="1"/>
    <col min="13596" max="13596" width="29.42578125" style="2" customWidth="1"/>
    <col min="13597" max="13824" width="11.42578125" style="2"/>
    <col min="13825" max="13825" width="24.42578125" style="2" customWidth="1"/>
    <col min="13826" max="13826" width="15.5703125" style="2" customWidth="1"/>
    <col min="13827" max="13827" width="13.7109375" style="2" customWidth="1"/>
    <col min="13828" max="13828" width="15.42578125" style="2" customWidth="1"/>
    <col min="13829" max="13829" width="5.5703125" style="2" customWidth="1"/>
    <col min="13830" max="13830" width="17.42578125" style="2" customWidth="1"/>
    <col min="13831" max="13831" width="18" style="2" customWidth="1"/>
    <col min="13832" max="13832" width="10.7109375" style="2" customWidth="1"/>
    <col min="13833" max="13833" width="15" style="2" customWidth="1"/>
    <col min="13834" max="13834" width="14.28515625" style="2" customWidth="1"/>
    <col min="13835" max="13836" width="13.85546875" style="2" customWidth="1"/>
    <col min="13837" max="13837" width="11.28515625" style="2" customWidth="1"/>
    <col min="13838" max="13838" width="17.140625" style="2" customWidth="1"/>
    <col min="13839" max="13839" width="7.5703125" style="2" customWidth="1"/>
    <col min="13840" max="13840" width="8.140625" style="2" customWidth="1"/>
    <col min="13841" max="13841" width="7.140625" style="2" customWidth="1"/>
    <col min="13842" max="13842" width="7.85546875" style="2" customWidth="1"/>
    <col min="13843" max="13843" width="20.140625" style="2" customWidth="1"/>
    <col min="13844" max="13844" width="1.5703125" style="2" customWidth="1"/>
    <col min="13845" max="13845" width="9.140625" style="2" customWidth="1"/>
    <col min="13846" max="13846" width="7.5703125" style="2" customWidth="1"/>
    <col min="13847" max="13847" width="7.42578125" style="2" customWidth="1"/>
    <col min="13848" max="13848" width="8.140625" style="2" customWidth="1"/>
    <col min="13849" max="13849" width="14" style="2" customWidth="1"/>
    <col min="13850" max="13850" width="64.140625" style="2" customWidth="1"/>
    <col min="13851" max="13851" width="25.140625" style="2" customWidth="1"/>
    <col min="13852" max="13852" width="29.42578125" style="2" customWidth="1"/>
    <col min="13853" max="14080" width="11.42578125" style="2"/>
    <col min="14081" max="14081" width="24.42578125" style="2" customWidth="1"/>
    <col min="14082" max="14082" width="15.5703125" style="2" customWidth="1"/>
    <col min="14083" max="14083" width="13.7109375" style="2" customWidth="1"/>
    <col min="14084" max="14084" width="15.42578125" style="2" customWidth="1"/>
    <col min="14085" max="14085" width="5.5703125" style="2" customWidth="1"/>
    <col min="14086" max="14086" width="17.42578125" style="2" customWidth="1"/>
    <col min="14087" max="14087" width="18" style="2" customWidth="1"/>
    <col min="14088" max="14088" width="10.7109375" style="2" customWidth="1"/>
    <col min="14089" max="14089" width="15" style="2" customWidth="1"/>
    <col min="14090" max="14090" width="14.28515625" style="2" customWidth="1"/>
    <col min="14091" max="14092" width="13.85546875" style="2" customWidth="1"/>
    <col min="14093" max="14093" width="11.28515625" style="2" customWidth="1"/>
    <col min="14094" max="14094" width="17.140625" style="2" customWidth="1"/>
    <col min="14095" max="14095" width="7.5703125" style="2" customWidth="1"/>
    <col min="14096" max="14096" width="8.140625" style="2" customWidth="1"/>
    <col min="14097" max="14097" width="7.140625" style="2" customWidth="1"/>
    <col min="14098" max="14098" width="7.85546875" style="2" customWidth="1"/>
    <col min="14099" max="14099" width="20.140625" style="2" customWidth="1"/>
    <col min="14100" max="14100" width="1.5703125" style="2" customWidth="1"/>
    <col min="14101" max="14101" width="9.140625" style="2" customWidth="1"/>
    <col min="14102" max="14102" width="7.5703125" style="2" customWidth="1"/>
    <col min="14103" max="14103" width="7.42578125" style="2" customWidth="1"/>
    <col min="14104" max="14104" width="8.140625" style="2" customWidth="1"/>
    <col min="14105" max="14105" width="14" style="2" customWidth="1"/>
    <col min="14106" max="14106" width="64.140625" style="2" customWidth="1"/>
    <col min="14107" max="14107" width="25.140625" style="2" customWidth="1"/>
    <col min="14108" max="14108" width="29.42578125" style="2" customWidth="1"/>
    <col min="14109" max="14336" width="11.42578125" style="2"/>
    <col min="14337" max="14337" width="24.42578125" style="2" customWidth="1"/>
    <col min="14338" max="14338" width="15.5703125" style="2" customWidth="1"/>
    <col min="14339" max="14339" width="13.7109375" style="2" customWidth="1"/>
    <col min="14340" max="14340" width="15.42578125" style="2" customWidth="1"/>
    <col min="14341" max="14341" width="5.5703125" style="2" customWidth="1"/>
    <col min="14342" max="14342" width="17.42578125" style="2" customWidth="1"/>
    <col min="14343" max="14343" width="18" style="2" customWidth="1"/>
    <col min="14344" max="14344" width="10.7109375" style="2" customWidth="1"/>
    <col min="14345" max="14345" width="15" style="2" customWidth="1"/>
    <col min="14346" max="14346" width="14.28515625" style="2" customWidth="1"/>
    <col min="14347" max="14348" width="13.85546875" style="2" customWidth="1"/>
    <col min="14349" max="14349" width="11.28515625" style="2" customWidth="1"/>
    <col min="14350" max="14350" width="17.140625" style="2" customWidth="1"/>
    <col min="14351" max="14351" width="7.5703125" style="2" customWidth="1"/>
    <col min="14352" max="14352" width="8.140625" style="2" customWidth="1"/>
    <col min="14353" max="14353" width="7.140625" style="2" customWidth="1"/>
    <col min="14354" max="14354" width="7.85546875" style="2" customWidth="1"/>
    <col min="14355" max="14355" width="20.140625" style="2" customWidth="1"/>
    <col min="14356" max="14356" width="1.5703125" style="2" customWidth="1"/>
    <col min="14357" max="14357" width="9.140625" style="2" customWidth="1"/>
    <col min="14358" max="14358" width="7.5703125" style="2" customWidth="1"/>
    <col min="14359" max="14359" width="7.42578125" style="2" customWidth="1"/>
    <col min="14360" max="14360" width="8.140625" style="2" customWidth="1"/>
    <col min="14361" max="14361" width="14" style="2" customWidth="1"/>
    <col min="14362" max="14362" width="64.140625" style="2" customWidth="1"/>
    <col min="14363" max="14363" width="25.140625" style="2" customWidth="1"/>
    <col min="14364" max="14364" width="29.42578125" style="2" customWidth="1"/>
    <col min="14365" max="14592" width="11.42578125" style="2"/>
    <col min="14593" max="14593" width="24.42578125" style="2" customWidth="1"/>
    <col min="14594" max="14594" width="15.5703125" style="2" customWidth="1"/>
    <col min="14595" max="14595" width="13.7109375" style="2" customWidth="1"/>
    <col min="14596" max="14596" width="15.42578125" style="2" customWidth="1"/>
    <col min="14597" max="14597" width="5.5703125" style="2" customWidth="1"/>
    <col min="14598" max="14598" width="17.42578125" style="2" customWidth="1"/>
    <col min="14599" max="14599" width="18" style="2" customWidth="1"/>
    <col min="14600" max="14600" width="10.7109375" style="2" customWidth="1"/>
    <col min="14601" max="14601" width="15" style="2" customWidth="1"/>
    <col min="14602" max="14602" width="14.28515625" style="2" customWidth="1"/>
    <col min="14603" max="14604" width="13.85546875" style="2" customWidth="1"/>
    <col min="14605" max="14605" width="11.28515625" style="2" customWidth="1"/>
    <col min="14606" max="14606" width="17.140625" style="2" customWidth="1"/>
    <col min="14607" max="14607" width="7.5703125" style="2" customWidth="1"/>
    <col min="14608" max="14608" width="8.140625" style="2" customWidth="1"/>
    <col min="14609" max="14609" width="7.140625" style="2" customWidth="1"/>
    <col min="14610" max="14610" width="7.85546875" style="2" customWidth="1"/>
    <col min="14611" max="14611" width="20.140625" style="2" customWidth="1"/>
    <col min="14612" max="14612" width="1.5703125" style="2" customWidth="1"/>
    <col min="14613" max="14613" width="9.140625" style="2" customWidth="1"/>
    <col min="14614" max="14614" width="7.5703125" style="2" customWidth="1"/>
    <col min="14615" max="14615" width="7.42578125" style="2" customWidth="1"/>
    <col min="14616" max="14616" width="8.140625" style="2" customWidth="1"/>
    <col min="14617" max="14617" width="14" style="2" customWidth="1"/>
    <col min="14618" max="14618" width="64.140625" style="2" customWidth="1"/>
    <col min="14619" max="14619" width="25.140625" style="2" customWidth="1"/>
    <col min="14620" max="14620" width="29.42578125" style="2" customWidth="1"/>
    <col min="14621" max="14848" width="11.42578125" style="2"/>
    <col min="14849" max="14849" width="24.42578125" style="2" customWidth="1"/>
    <col min="14850" max="14850" width="15.5703125" style="2" customWidth="1"/>
    <col min="14851" max="14851" width="13.7109375" style="2" customWidth="1"/>
    <col min="14852" max="14852" width="15.42578125" style="2" customWidth="1"/>
    <col min="14853" max="14853" width="5.5703125" style="2" customWidth="1"/>
    <col min="14854" max="14854" width="17.42578125" style="2" customWidth="1"/>
    <col min="14855" max="14855" width="18" style="2" customWidth="1"/>
    <col min="14856" max="14856" width="10.7109375" style="2" customWidth="1"/>
    <col min="14857" max="14857" width="15" style="2" customWidth="1"/>
    <col min="14858" max="14858" width="14.28515625" style="2" customWidth="1"/>
    <col min="14859" max="14860" width="13.85546875" style="2" customWidth="1"/>
    <col min="14861" max="14861" width="11.28515625" style="2" customWidth="1"/>
    <col min="14862" max="14862" width="17.140625" style="2" customWidth="1"/>
    <col min="14863" max="14863" width="7.5703125" style="2" customWidth="1"/>
    <col min="14864" max="14864" width="8.140625" style="2" customWidth="1"/>
    <col min="14865" max="14865" width="7.140625" style="2" customWidth="1"/>
    <col min="14866" max="14866" width="7.85546875" style="2" customWidth="1"/>
    <col min="14867" max="14867" width="20.140625" style="2" customWidth="1"/>
    <col min="14868" max="14868" width="1.5703125" style="2" customWidth="1"/>
    <col min="14869" max="14869" width="9.140625" style="2" customWidth="1"/>
    <col min="14870" max="14870" width="7.5703125" style="2" customWidth="1"/>
    <col min="14871" max="14871" width="7.42578125" style="2" customWidth="1"/>
    <col min="14872" max="14872" width="8.140625" style="2" customWidth="1"/>
    <col min="14873" max="14873" width="14" style="2" customWidth="1"/>
    <col min="14874" max="14874" width="64.140625" style="2" customWidth="1"/>
    <col min="14875" max="14875" width="25.140625" style="2" customWidth="1"/>
    <col min="14876" max="14876" width="29.42578125" style="2" customWidth="1"/>
    <col min="14877" max="15104" width="11.42578125" style="2"/>
    <col min="15105" max="15105" width="24.42578125" style="2" customWidth="1"/>
    <col min="15106" max="15106" width="15.5703125" style="2" customWidth="1"/>
    <col min="15107" max="15107" width="13.7109375" style="2" customWidth="1"/>
    <col min="15108" max="15108" width="15.42578125" style="2" customWidth="1"/>
    <col min="15109" max="15109" width="5.5703125" style="2" customWidth="1"/>
    <col min="15110" max="15110" width="17.42578125" style="2" customWidth="1"/>
    <col min="15111" max="15111" width="18" style="2" customWidth="1"/>
    <col min="15112" max="15112" width="10.7109375" style="2" customWidth="1"/>
    <col min="15113" max="15113" width="15" style="2" customWidth="1"/>
    <col min="15114" max="15114" width="14.28515625" style="2" customWidth="1"/>
    <col min="15115" max="15116" width="13.85546875" style="2" customWidth="1"/>
    <col min="15117" max="15117" width="11.28515625" style="2" customWidth="1"/>
    <col min="15118" max="15118" width="17.140625" style="2" customWidth="1"/>
    <col min="15119" max="15119" width="7.5703125" style="2" customWidth="1"/>
    <col min="15120" max="15120" width="8.140625" style="2" customWidth="1"/>
    <col min="15121" max="15121" width="7.140625" style="2" customWidth="1"/>
    <col min="15122" max="15122" width="7.85546875" style="2" customWidth="1"/>
    <col min="15123" max="15123" width="20.140625" style="2" customWidth="1"/>
    <col min="15124" max="15124" width="1.5703125" style="2" customWidth="1"/>
    <col min="15125" max="15125" width="9.140625" style="2" customWidth="1"/>
    <col min="15126" max="15126" width="7.5703125" style="2" customWidth="1"/>
    <col min="15127" max="15127" width="7.42578125" style="2" customWidth="1"/>
    <col min="15128" max="15128" width="8.140625" style="2" customWidth="1"/>
    <col min="15129" max="15129" width="14" style="2" customWidth="1"/>
    <col min="15130" max="15130" width="64.140625" style="2" customWidth="1"/>
    <col min="15131" max="15131" width="25.140625" style="2" customWidth="1"/>
    <col min="15132" max="15132" width="29.42578125" style="2" customWidth="1"/>
    <col min="15133" max="15360" width="11.42578125" style="2"/>
    <col min="15361" max="15361" width="24.42578125" style="2" customWidth="1"/>
    <col min="15362" max="15362" width="15.5703125" style="2" customWidth="1"/>
    <col min="15363" max="15363" width="13.7109375" style="2" customWidth="1"/>
    <col min="15364" max="15364" width="15.42578125" style="2" customWidth="1"/>
    <col min="15365" max="15365" width="5.5703125" style="2" customWidth="1"/>
    <col min="15366" max="15366" width="17.42578125" style="2" customWidth="1"/>
    <col min="15367" max="15367" width="18" style="2" customWidth="1"/>
    <col min="15368" max="15368" width="10.7109375" style="2" customWidth="1"/>
    <col min="15369" max="15369" width="15" style="2" customWidth="1"/>
    <col min="15370" max="15370" width="14.28515625" style="2" customWidth="1"/>
    <col min="15371" max="15372" width="13.85546875" style="2" customWidth="1"/>
    <col min="15373" max="15373" width="11.28515625" style="2" customWidth="1"/>
    <col min="15374" max="15374" width="17.140625" style="2" customWidth="1"/>
    <col min="15375" max="15375" width="7.5703125" style="2" customWidth="1"/>
    <col min="15376" max="15376" width="8.140625" style="2" customWidth="1"/>
    <col min="15377" max="15377" width="7.140625" style="2" customWidth="1"/>
    <col min="15378" max="15378" width="7.85546875" style="2" customWidth="1"/>
    <col min="15379" max="15379" width="20.140625" style="2" customWidth="1"/>
    <col min="15380" max="15380" width="1.5703125" style="2" customWidth="1"/>
    <col min="15381" max="15381" width="9.140625" style="2" customWidth="1"/>
    <col min="15382" max="15382" width="7.5703125" style="2" customWidth="1"/>
    <col min="15383" max="15383" width="7.42578125" style="2" customWidth="1"/>
    <col min="15384" max="15384" width="8.140625" style="2" customWidth="1"/>
    <col min="15385" max="15385" width="14" style="2" customWidth="1"/>
    <col min="15386" max="15386" width="64.140625" style="2" customWidth="1"/>
    <col min="15387" max="15387" width="25.140625" style="2" customWidth="1"/>
    <col min="15388" max="15388" width="29.42578125" style="2" customWidth="1"/>
    <col min="15389" max="15616" width="11.42578125" style="2"/>
    <col min="15617" max="15617" width="24.42578125" style="2" customWidth="1"/>
    <col min="15618" max="15618" width="15.5703125" style="2" customWidth="1"/>
    <col min="15619" max="15619" width="13.7109375" style="2" customWidth="1"/>
    <col min="15620" max="15620" width="15.42578125" style="2" customWidth="1"/>
    <col min="15621" max="15621" width="5.5703125" style="2" customWidth="1"/>
    <col min="15622" max="15622" width="17.42578125" style="2" customWidth="1"/>
    <col min="15623" max="15623" width="18" style="2" customWidth="1"/>
    <col min="15624" max="15624" width="10.7109375" style="2" customWidth="1"/>
    <col min="15625" max="15625" width="15" style="2" customWidth="1"/>
    <col min="15626" max="15626" width="14.28515625" style="2" customWidth="1"/>
    <col min="15627" max="15628" width="13.85546875" style="2" customWidth="1"/>
    <col min="15629" max="15629" width="11.28515625" style="2" customWidth="1"/>
    <col min="15630" max="15630" width="17.140625" style="2" customWidth="1"/>
    <col min="15631" max="15631" width="7.5703125" style="2" customWidth="1"/>
    <col min="15632" max="15632" width="8.140625" style="2" customWidth="1"/>
    <col min="15633" max="15633" width="7.140625" style="2" customWidth="1"/>
    <col min="15634" max="15634" width="7.85546875" style="2" customWidth="1"/>
    <col min="15635" max="15635" width="20.140625" style="2" customWidth="1"/>
    <col min="15636" max="15636" width="1.5703125" style="2" customWidth="1"/>
    <col min="15637" max="15637" width="9.140625" style="2" customWidth="1"/>
    <col min="15638" max="15638" width="7.5703125" style="2" customWidth="1"/>
    <col min="15639" max="15639" width="7.42578125" style="2" customWidth="1"/>
    <col min="15640" max="15640" width="8.140625" style="2" customWidth="1"/>
    <col min="15641" max="15641" width="14" style="2" customWidth="1"/>
    <col min="15642" max="15642" width="64.140625" style="2" customWidth="1"/>
    <col min="15643" max="15643" width="25.140625" style="2" customWidth="1"/>
    <col min="15644" max="15644" width="29.42578125" style="2" customWidth="1"/>
    <col min="15645" max="15872" width="11.42578125" style="2"/>
    <col min="15873" max="15873" width="24.42578125" style="2" customWidth="1"/>
    <col min="15874" max="15874" width="15.5703125" style="2" customWidth="1"/>
    <col min="15875" max="15875" width="13.7109375" style="2" customWidth="1"/>
    <col min="15876" max="15876" width="15.42578125" style="2" customWidth="1"/>
    <col min="15877" max="15877" width="5.5703125" style="2" customWidth="1"/>
    <col min="15878" max="15878" width="17.42578125" style="2" customWidth="1"/>
    <col min="15879" max="15879" width="18" style="2" customWidth="1"/>
    <col min="15880" max="15880" width="10.7109375" style="2" customWidth="1"/>
    <col min="15881" max="15881" width="15" style="2" customWidth="1"/>
    <col min="15882" max="15882" width="14.28515625" style="2" customWidth="1"/>
    <col min="15883" max="15884" width="13.85546875" style="2" customWidth="1"/>
    <col min="15885" max="15885" width="11.28515625" style="2" customWidth="1"/>
    <col min="15886" max="15886" width="17.140625" style="2" customWidth="1"/>
    <col min="15887" max="15887" width="7.5703125" style="2" customWidth="1"/>
    <col min="15888" max="15888" width="8.140625" style="2" customWidth="1"/>
    <col min="15889" max="15889" width="7.140625" style="2" customWidth="1"/>
    <col min="15890" max="15890" width="7.85546875" style="2" customWidth="1"/>
    <col min="15891" max="15891" width="20.140625" style="2" customWidth="1"/>
    <col min="15892" max="15892" width="1.5703125" style="2" customWidth="1"/>
    <col min="15893" max="15893" width="9.140625" style="2" customWidth="1"/>
    <col min="15894" max="15894" width="7.5703125" style="2" customWidth="1"/>
    <col min="15895" max="15895" width="7.42578125" style="2" customWidth="1"/>
    <col min="15896" max="15896" width="8.140625" style="2" customWidth="1"/>
    <col min="15897" max="15897" width="14" style="2" customWidth="1"/>
    <col min="15898" max="15898" width="64.140625" style="2" customWidth="1"/>
    <col min="15899" max="15899" width="25.140625" style="2" customWidth="1"/>
    <col min="15900" max="15900" width="29.42578125" style="2" customWidth="1"/>
    <col min="15901" max="16128" width="11.42578125" style="2"/>
    <col min="16129" max="16129" width="24.42578125" style="2" customWidth="1"/>
    <col min="16130" max="16130" width="15.5703125" style="2" customWidth="1"/>
    <col min="16131" max="16131" width="13.7109375" style="2" customWidth="1"/>
    <col min="16132" max="16132" width="15.42578125" style="2" customWidth="1"/>
    <col min="16133" max="16133" width="5.5703125" style="2" customWidth="1"/>
    <col min="16134" max="16134" width="17.42578125" style="2" customWidth="1"/>
    <col min="16135" max="16135" width="18" style="2" customWidth="1"/>
    <col min="16136" max="16136" width="10.7109375" style="2" customWidth="1"/>
    <col min="16137" max="16137" width="15" style="2" customWidth="1"/>
    <col min="16138" max="16138" width="14.28515625" style="2" customWidth="1"/>
    <col min="16139" max="16140" width="13.85546875" style="2" customWidth="1"/>
    <col min="16141" max="16141" width="11.28515625" style="2" customWidth="1"/>
    <col min="16142" max="16142" width="17.140625" style="2" customWidth="1"/>
    <col min="16143" max="16143" width="7.5703125" style="2" customWidth="1"/>
    <col min="16144" max="16144" width="8.140625" style="2" customWidth="1"/>
    <col min="16145" max="16145" width="7.140625" style="2" customWidth="1"/>
    <col min="16146" max="16146" width="7.85546875" style="2" customWidth="1"/>
    <col min="16147" max="16147" width="20.140625" style="2" customWidth="1"/>
    <col min="16148" max="16148" width="1.5703125" style="2" customWidth="1"/>
    <col min="16149" max="16149" width="9.140625" style="2" customWidth="1"/>
    <col min="16150" max="16150" width="7.5703125" style="2" customWidth="1"/>
    <col min="16151" max="16151" width="7.42578125" style="2" customWidth="1"/>
    <col min="16152" max="16152" width="8.140625" style="2" customWidth="1"/>
    <col min="16153" max="16153" width="14" style="2" customWidth="1"/>
    <col min="16154" max="16154" width="64.140625" style="2" customWidth="1"/>
    <col min="16155" max="16155" width="25.140625" style="2" customWidth="1"/>
    <col min="16156" max="16156" width="29.42578125" style="2" customWidth="1"/>
    <col min="16157" max="16384" width="11.42578125" style="2"/>
  </cols>
  <sheetData>
    <row r="1" spans="1:28" ht="38.25" customHeight="1" thickBot="1" x14ac:dyDescent="0.3">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8" ht="15.75" x14ac:dyDescent="0.25">
      <c r="A2" s="150"/>
      <c r="B2" s="153"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5"/>
      <c r="AB2" s="3" t="s">
        <v>1</v>
      </c>
    </row>
    <row r="3" spans="1:28" x14ac:dyDescent="0.25">
      <c r="A3" s="151"/>
      <c r="B3" s="156" t="s">
        <v>2</v>
      </c>
      <c r="C3" s="157"/>
      <c r="D3" s="157"/>
      <c r="E3" s="157"/>
      <c r="F3" s="157"/>
      <c r="G3" s="157"/>
      <c r="H3" s="157"/>
      <c r="I3" s="157"/>
      <c r="J3" s="157"/>
      <c r="K3" s="157"/>
      <c r="L3" s="157"/>
      <c r="M3" s="157"/>
      <c r="N3" s="157"/>
      <c r="O3" s="157"/>
      <c r="P3" s="157"/>
      <c r="Q3" s="157"/>
      <c r="R3" s="157"/>
      <c r="S3" s="157"/>
      <c r="T3" s="157"/>
      <c r="U3" s="157"/>
      <c r="V3" s="157"/>
      <c r="W3" s="157"/>
      <c r="X3" s="157"/>
      <c r="Y3" s="157"/>
      <c r="Z3" s="157"/>
      <c r="AA3" s="158"/>
      <c r="AB3" s="4" t="s">
        <v>691</v>
      </c>
    </row>
    <row r="4" spans="1:28" x14ac:dyDescent="0.25">
      <c r="A4" s="151"/>
      <c r="B4" s="159" t="s">
        <v>4</v>
      </c>
      <c r="C4" s="160"/>
      <c r="D4" s="160"/>
      <c r="E4" s="160"/>
      <c r="F4" s="160"/>
      <c r="G4" s="160"/>
      <c r="H4" s="160"/>
      <c r="I4" s="160"/>
      <c r="J4" s="160"/>
      <c r="K4" s="160"/>
      <c r="L4" s="160"/>
      <c r="M4" s="160"/>
      <c r="N4" s="160"/>
      <c r="O4" s="160"/>
      <c r="P4" s="160"/>
      <c r="Q4" s="160"/>
      <c r="R4" s="160"/>
      <c r="S4" s="160"/>
      <c r="T4" s="160"/>
      <c r="U4" s="160"/>
      <c r="V4" s="160"/>
      <c r="W4" s="160"/>
      <c r="X4" s="160"/>
      <c r="Y4" s="160"/>
      <c r="Z4" s="160"/>
      <c r="AA4" s="161"/>
      <c r="AB4" s="5" t="s">
        <v>693</v>
      </c>
    </row>
    <row r="5" spans="1:28" ht="15.75" customHeight="1" thickBot="1" x14ac:dyDescent="0.3">
      <c r="A5" s="152"/>
      <c r="B5" s="162"/>
      <c r="C5" s="163"/>
      <c r="D5" s="163"/>
      <c r="E5" s="163"/>
      <c r="F5" s="163"/>
      <c r="G5" s="163"/>
      <c r="H5" s="163"/>
      <c r="I5" s="163"/>
      <c r="J5" s="163"/>
      <c r="K5" s="163"/>
      <c r="L5" s="163"/>
      <c r="M5" s="163"/>
      <c r="N5" s="163"/>
      <c r="O5" s="163"/>
      <c r="P5" s="163"/>
      <c r="Q5" s="163"/>
      <c r="R5" s="163"/>
      <c r="S5" s="163"/>
      <c r="T5" s="163"/>
      <c r="U5" s="163"/>
      <c r="V5" s="163"/>
      <c r="W5" s="163"/>
      <c r="X5" s="163"/>
      <c r="Y5" s="163"/>
      <c r="Z5" s="163"/>
      <c r="AA5" s="164"/>
      <c r="AB5" s="6" t="s">
        <v>6</v>
      </c>
    </row>
    <row r="6" spans="1:28" ht="6.75" customHeight="1" thickBot="1" x14ac:dyDescent="0.3">
      <c r="A6" s="165"/>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7"/>
    </row>
    <row r="7" spans="1:28" x14ac:dyDescent="0.25">
      <c r="A7" s="7" t="s">
        <v>7</v>
      </c>
      <c r="B7" s="997" t="s">
        <v>1175</v>
      </c>
      <c r="C7" s="998"/>
      <c r="D7" s="998"/>
      <c r="E7" s="998"/>
      <c r="F7" s="998"/>
      <c r="G7" s="998"/>
      <c r="H7" s="998"/>
      <c r="I7" s="998"/>
      <c r="J7" s="998"/>
      <c r="K7" s="998"/>
      <c r="L7" s="998"/>
      <c r="M7" s="998"/>
      <c r="N7" s="998"/>
      <c r="O7" s="998"/>
      <c r="P7" s="998"/>
      <c r="Q7" s="998"/>
      <c r="R7" s="998"/>
      <c r="S7" s="998"/>
      <c r="T7" s="998"/>
      <c r="U7" s="998"/>
      <c r="V7" s="998"/>
      <c r="W7" s="998"/>
      <c r="X7" s="998"/>
      <c r="Y7" s="998"/>
      <c r="Z7" s="998"/>
      <c r="AA7" s="998"/>
      <c r="AB7" s="999"/>
    </row>
    <row r="8" spans="1:28" x14ac:dyDescent="0.25">
      <c r="A8" s="8" t="s">
        <v>9</v>
      </c>
      <c r="B8" s="139" t="s">
        <v>696</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1"/>
    </row>
    <row r="9" spans="1:28" ht="25.5" x14ac:dyDescent="0.25">
      <c r="A9" s="8" t="s">
        <v>11</v>
      </c>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1"/>
    </row>
    <row r="10" spans="1:28" x14ac:dyDescent="0.25">
      <c r="A10" s="143" t="s">
        <v>13</v>
      </c>
      <c r="B10" s="143"/>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row>
    <row r="11" spans="1:28" x14ac:dyDescent="0.25">
      <c r="A11" s="142" t="s">
        <v>14</v>
      </c>
      <c r="B11" s="9" t="s">
        <v>15</v>
      </c>
      <c r="C11" s="10" t="s">
        <v>17</v>
      </c>
      <c r="D11" s="146">
        <v>43850</v>
      </c>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8"/>
    </row>
    <row r="12" spans="1:28" x14ac:dyDescent="0.25">
      <c r="A12" s="142"/>
      <c r="B12" s="9" t="s">
        <v>16</v>
      </c>
      <c r="C12" s="10"/>
      <c r="D12" s="174"/>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row>
    <row r="13" spans="1:28" x14ac:dyDescent="0.25">
      <c r="A13" s="142"/>
      <c r="B13" s="9" t="s">
        <v>18</v>
      </c>
      <c r="C13" s="10" t="s">
        <v>17</v>
      </c>
      <c r="D13" s="146" t="s">
        <v>1176</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row>
    <row r="14" spans="1:28" ht="15.75" thickBot="1" x14ac:dyDescent="0.3">
      <c r="A14" s="11" t="s">
        <v>19</v>
      </c>
      <c r="B14" s="128" t="s">
        <v>1177</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5.25" customHeight="1" thickBo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3"/>
      <c r="AB15" s="13"/>
    </row>
    <row r="16" spans="1:28" x14ac:dyDescent="0.25">
      <c r="A16" s="115" t="s">
        <v>20</v>
      </c>
      <c r="B16" s="115" t="s">
        <v>21</v>
      </c>
      <c r="C16" s="115" t="s">
        <v>22</v>
      </c>
      <c r="D16" s="115" t="s">
        <v>23</v>
      </c>
      <c r="E16" s="115" t="s">
        <v>24</v>
      </c>
      <c r="F16" s="115" t="s">
        <v>25</v>
      </c>
      <c r="G16" s="115" t="s">
        <v>26</v>
      </c>
      <c r="H16" s="133" t="s">
        <v>27</v>
      </c>
      <c r="I16" s="133" t="s">
        <v>28</v>
      </c>
      <c r="J16" s="115" t="s">
        <v>29</v>
      </c>
      <c r="K16" s="115" t="s">
        <v>30</v>
      </c>
      <c r="L16" s="115" t="s">
        <v>31</v>
      </c>
      <c r="M16" s="115" t="s">
        <v>32</v>
      </c>
      <c r="N16" s="115" t="s">
        <v>33</v>
      </c>
      <c r="O16" s="126" t="s">
        <v>34</v>
      </c>
      <c r="P16" s="126"/>
      <c r="Q16" s="126"/>
      <c r="R16" s="126"/>
      <c r="S16" s="127"/>
      <c r="T16" s="973"/>
      <c r="U16" s="114" t="s">
        <v>35</v>
      </c>
      <c r="V16" s="115"/>
      <c r="W16" s="115"/>
      <c r="X16" s="115"/>
      <c r="Y16" s="116"/>
      <c r="Z16" s="115" t="s">
        <v>36</v>
      </c>
      <c r="AA16" s="115" t="s">
        <v>37</v>
      </c>
      <c r="AB16" s="118" t="s">
        <v>38</v>
      </c>
    </row>
    <row r="17" spans="1:28" ht="26.25" thickBot="1" x14ac:dyDescent="0.3">
      <c r="A17" s="752"/>
      <c r="B17" s="752"/>
      <c r="C17" s="752"/>
      <c r="D17" s="752"/>
      <c r="E17" s="752"/>
      <c r="F17" s="752"/>
      <c r="G17" s="752"/>
      <c r="H17" s="974"/>
      <c r="I17" s="974"/>
      <c r="J17" s="752"/>
      <c r="K17" s="752"/>
      <c r="L17" s="752"/>
      <c r="M17" s="752"/>
      <c r="N17" s="752"/>
      <c r="O17" s="753" t="s">
        <v>39</v>
      </c>
      <c r="P17" s="753" t="s">
        <v>40</v>
      </c>
      <c r="Q17" s="753" t="s">
        <v>41</v>
      </c>
      <c r="R17" s="753" t="s">
        <v>42</v>
      </c>
      <c r="S17" s="944" t="s">
        <v>43</v>
      </c>
      <c r="T17" s="975"/>
      <c r="U17" s="976" t="s">
        <v>39</v>
      </c>
      <c r="V17" s="753" t="s">
        <v>40</v>
      </c>
      <c r="W17" s="753" t="s">
        <v>41</v>
      </c>
      <c r="X17" s="753" t="s">
        <v>42</v>
      </c>
      <c r="Y17" s="944" t="s">
        <v>44</v>
      </c>
      <c r="Z17" s="752"/>
      <c r="AA17" s="752"/>
      <c r="AB17" s="756"/>
    </row>
    <row r="18" spans="1:28" ht="165.75" x14ac:dyDescent="0.25">
      <c r="A18" s="292" t="s">
        <v>1178</v>
      </c>
      <c r="B18" s="473" t="s">
        <v>1179</v>
      </c>
      <c r="C18" s="473" t="s">
        <v>1180</v>
      </c>
      <c r="D18" s="473" t="s">
        <v>1181</v>
      </c>
      <c r="E18" s="473">
        <v>1</v>
      </c>
      <c r="F18" s="473" t="s">
        <v>1182</v>
      </c>
      <c r="G18" s="473" t="s">
        <v>1135</v>
      </c>
      <c r="H18" s="757" t="s">
        <v>1183</v>
      </c>
      <c r="I18" s="757" t="s">
        <v>1184</v>
      </c>
      <c r="J18" s="757" t="s">
        <v>1185</v>
      </c>
      <c r="K18" s="757" t="s">
        <v>187</v>
      </c>
      <c r="L18" s="977">
        <v>1</v>
      </c>
      <c r="M18" s="831" t="s">
        <v>1186</v>
      </c>
      <c r="N18" s="757" t="s">
        <v>1187</v>
      </c>
      <c r="O18" s="977"/>
      <c r="P18" s="977">
        <v>0.5</v>
      </c>
      <c r="Q18" s="977"/>
      <c r="R18" s="977">
        <v>0.5</v>
      </c>
      <c r="S18" s="978">
        <f>O18+P18+Q18+R18</f>
        <v>1</v>
      </c>
      <c r="T18" s="979"/>
      <c r="U18" s="980">
        <v>0</v>
      </c>
      <c r="V18" s="830">
        <v>0.5</v>
      </c>
      <c r="W18" s="977">
        <v>0</v>
      </c>
      <c r="X18" s="830">
        <v>0.5</v>
      </c>
      <c r="Y18" s="830">
        <f>SUM(U18:X18)</f>
        <v>1</v>
      </c>
      <c r="Z18" s="981" t="s">
        <v>1188</v>
      </c>
      <c r="AA18" s="924"/>
      <c r="AB18" s="982"/>
    </row>
    <row r="19" spans="1:28" ht="165.75" x14ac:dyDescent="0.25">
      <c r="A19" s="124"/>
      <c r="B19" s="94"/>
      <c r="C19" s="94"/>
      <c r="D19" s="94"/>
      <c r="E19" s="94"/>
      <c r="F19" s="94"/>
      <c r="G19" s="94"/>
      <c r="H19" s="35" t="s">
        <v>1183</v>
      </c>
      <c r="I19" s="35" t="s">
        <v>1189</v>
      </c>
      <c r="J19" s="35" t="s">
        <v>1190</v>
      </c>
      <c r="K19" s="35" t="s">
        <v>187</v>
      </c>
      <c r="L19" s="24">
        <v>1</v>
      </c>
      <c r="M19" s="35" t="s">
        <v>1191</v>
      </c>
      <c r="N19" s="35" t="s">
        <v>1192</v>
      </c>
      <c r="O19" s="226"/>
      <c r="P19" s="226">
        <v>0.5</v>
      </c>
      <c r="Q19" s="226"/>
      <c r="R19" s="226">
        <v>0.5</v>
      </c>
      <c r="S19" s="983">
        <f>O19+P19+Q19+R19</f>
        <v>1</v>
      </c>
      <c r="T19" s="979"/>
      <c r="U19" s="454">
        <v>0</v>
      </c>
      <c r="V19" s="24">
        <v>0.5</v>
      </c>
      <c r="W19" s="226">
        <v>0</v>
      </c>
      <c r="X19" s="24">
        <v>0.5</v>
      </c>
      <c r="Y19" s="24">
        <f>SUM(U19:X19)</f>
        <v>1</v>
      </c>
      <c r="Z19" s="393" t="s">
        <v>1193</v>
      </c>
      <c r="AA19" s="890"/>
      <c r="AB19" s="39"/>
    </row>
    <row r="20" spans="1:28" ht="230.25" thickBot="1" x14ac:dyDescent="0.3">
      <c r="A20" s="125"/>
      <c r="B20" s="95"/>
      <c r="C20" s="56" t="s">
        <v>1194</v>
      </c>
      <c r="D20" s="56" t="s">
        <v>1195</v>
      </c>
      <c r="E20" s="56">
        <v>2</v>
      </c>
      <c r="F20" s="56" t="s">
        <v>1196</v>
      </c>
      <c r="G20" s="95"/>
      <c r="H20" s="56" t="s">
        <v>1183</v>
      </c>
      <c r="I20" s="56" t="s">
        <v>1197</v>
      </c>
      <c r="J20" s="56" t="s">
        <v>1198</v>
      </c>
      <c r="K20" s="56" t="s">
        <v>187</v>
      </c>
      <c r="L20" s="233">
        <v>1</v>
      </c>
      <c r="M20" s="56" t="s">
        <v>1199</v>
      </c>
      <c r="N20" s="56" t="s">
        <v>1200</v>
      </c>
      <c r="O20" s="233"/>
      <c r="P20" s="233">
        <v>0.5</v>
      </c>
      <c r="Q20" s="233"/>
      <c r="R20" s="233">
        <v>0.5</v>
      </c>
      <c r="S20" s="984">
        <f>SUM(O20:R20)</f>
        <v>1</v>
      </c>
      <c r="T20" s="979"/>
      <c r="U20" s="985">
        <v>0</v>
      </c>
      <c r="V20" s="233">
        <v>0.5</v>
      </c>
      <c r="W20" s="233">
        <v>0</v>
      </c>
      <c r="X20" s="233">
        <v>0.5</v>
      </c>
      <c r="Y20" s="233">
        <f>SUM(U20:X20)</f>
        <v>1</v>
      </c>
      <c r="Z20" s="469" t="s">
        <v>1201</v>
      </c>
      <c r="AA20" s="65"/>
      <c r="AB20" s="66"/>
    </row>
    <row r="21" spans="1:28" s="67" customFormat="1" ht="25.5" customHeight="1" thickBot="1" x14ac:dyDescent="0.3">
      <c r="A21" s="769" t="s">
        <v>162</v>
      </c>
      <c r="B21" s="770"/>
      <c r="C21" s="770"/>
      <c r="D21" s="770"/>
      <c r="E21" s="770"/>
      <c r="F21" s="770"/>
      <c r="G21" s="770"/>
      <c r="H21" s="770"/>
      <c r="I21" s="770"/>
      <c r="J21" s="770"/>
      <c r="K21" s="770"/>
      <c r="L21" s="770"/>
      <c r="M21" s="770"/>
      <c r="N21" s="770"/>
      <c r="O21" s="770"/>
      <c r="P21" s="770"/>
      <c r="Q21" s="770"/>
      <c r="R21" s="771"/>
      <c r="S21" s="769" t="s">
        <v>163</v>
      </c>
      <c r="T21" s="103"/>
      <c r="U21" s="770"/>
      <c r="V21" s="770"/>
      <c r="W21" s="770"/>
      <c r="X21" s="770"/>
      <c r="Y21" s="770"/>
      <c r="Z21" s="770"/>
      <c r="AA21" s="770"/>
      <c r="AB21" s="771"/>
    </row>
    <row r="22" spans="1:28" x14ac:dyDescent="0.25">
      <c r="A22" s="186" t="s">
        <v>164</v>
      </c>
      <c r="B22" s="188"/>
      <c r="C22" s="986"/>
      <c r="D22" s="986"/>
      <c r="E22" s="195"/>
      <c r="F22" s="189" t="s">
        <v>165</v>
      </c>
      <c r="G22" s="191"/>
      <c r="H22" s="193"/>
      <c r="I22" s="193"/>
      <c r="J22" s="193"/>
      <c r="K22" s="987"/>
      <c r="L22" s="189" t="s">
        <v>165</v>
      </c>
      <c r="M22" s="191" t="s">
        <v>1133</v>
      </c>
      <c r="N22" s="193"/>
      <c r="O22" s="193"/>
      <c r="P22" s="193"/>
      <c r="Q22" s="193"/>
      <c r="R22" s="194"/>
      <c r="S22" s="192"/>
      <c r="T22" s="191"/>
      <c r="U22" s="193"/>
      <c r="V22" s="193"/>
      <c r="W22" s="193"/>
      <c r="X22" s="193"/>
      <c r="Y22" s="194"/>
      <c r="Z22" s="192" t="s">
        <v>165</v>
      </c>
      <c r="AA22" s="188"/>
      <c r="AB22" s="195"/>
    </row>
    <row r="23" spans="1:28" x14ac:dyDescent="0.25">
      <c r="A23" s="71" t="s">
        <v>166</v>
      </c>
      <c r="B23" s="197" t="s">
        <v>1202</v>
      </c>
      <c r="C23" s="198"/>
      <c r="D23" s="198"/>
      <c r="E23" s="199"/>
      <c r="F23" s="74" t="s">
        <v>168</v>
      </c>
      <c r="G23" s="197" t="s">
        <v>1202</v>
      </c>
      <c r="H23" s="198"/>
      <c r="I23" s="198"/>
      <c r="J23" s="199"/>
      <c r="K23" s="988"/>
      <c r="L23" s="74" t="s">
        <v>170</v>
      </c>
      <c r="M23" s="83" t="s">
        <v>1135</v>
      </c>
      <c r="N23" s="84"/>
      <c r="O23" s="84"/>
      <c r="P23" s="84"/>
      <c r="Q23" s="84"/>
      <c r="R23" s="85"/>
      <c r="S23" s="75"/>
      <c r="T23" s="972"/>
      <c r="U23" s="989"/>
      <c r="V23" s="989"/>
      <c r="W23" s="989"/>
      <c r="X23" s="989"/>
      <c r="Y23" s="990"/>
      <c r="Z23" s="75" t="s">
        <v>1203</v>
      </c>
      <c r="AA23" s="197"/>
      <c r="AB23" s="199"/>
    </row>
    <row r="24" spans="1:28" ht="29.25" customHeight="1" thickBot="1" x14ac:dyDescent="0.3">
      <c r="A24" s="76" t="s">
        <v>173</v>
      </c>
      <c r="B24" s="991">
        <v>44202</v>
      </c>
      <c r="C24" s="992"/>
      <c r="D24" s="992"/>
      <c r="E24" s="993"/>
      <c r="F24" s="78" t="s">
        <v>173</v>
      </c>
      <c r="G24" s="991">
        <v>44202</v>
      </c>
      <c r="H24" s="992"/>
      <c r="I24" s="992"/>
      <c r="J24" s="993"/>
      <c r="K24" s="994"/>
      <c r="L24" s="78" t="s">
        <v>173</v>
      </c>
      <c r="M24" s="901">
        <v>44202</v>
      </c>
      <c r="N24" s="995"/>
      <c r="O24" s="995"/>
      <c r="P24" s="995"/>
      <c r="Q24" s="995"/>
      <c r="R24" s="996"/>
      <c r="S24" s="79"/>
      <c r="T24" s="901"/>
      <c r="U24" s="995"/>
      <c r="V24" s="995"/>
      <c r="W24" s="995"/>
      <c r="X24" s="995"/>
      <c r="Y24" s="996"/>
      <c r="Z24" s="79" t="s">
        <v>173</v>
      </c>
      <c r="AA24" s="206"/>
      <c r="AB24" s="239"/>
    </row>
  </sheetData>
  <mergeCells count="59">
    <mergeCell ref="B23:E23"/>
    <mergeCell ref="G23:J23"/>
    <mergeCell ref="M23:R23"/>
    <mergeCell ref="T23:Y23"/>
    <mergeCell ref="AA23:AB23"/>
    <mergeCell ref="B24:E24"/>
    <mergeCell ref="G24:J24"/>
    <mergeCell ref="M24:R24"/>
    <mergeCell ref="T24:Y24"/>
    <mergeCell ref="AA24:AB24"/>
    <mergeCell ref="G18:G20"/>
    <mergeCell ref="A21:R21"/>
    <mergeCell ref="S21:AB21"/>
    <mergeCell ref="B22:E22"/>
    <mergeCell ref="G22:K22"/>
    <mergeCell ref="M22:R22"/>
    <mergeCell ref="T22:Y22"/>
    <mergeCell ref="AA22:AB22"/>
    <mergeCell ref="U16:Y16"/>
    <mergeCell ref="Z16:Z17"/>
    <mergeCell ref="AA16:AA17"/>
    <mergeCell ref="AB16:AB17"/>
    <mergeCell ref="A18:A20"/>
    <mergeCell ref="B18:B20"/>
    <mergeCell ref="C18:C19"/>
    <mergeCell ref="D18:D19"/>
    <mergeCell ref="E18:E19"/>
    <mergeCell ref="F18:F19"/>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Direccionamiento Estrategico</vt:lpstr>
      <vt:lpstr>Comunicación Estrategica</vt:lpstr>
      <vt:lpstr>Gestiòn del Conocimiento </vt:lpstr>
      <vt:lpstr>Prevención y Atención</vt:lpstr>
      <vt:lpstr>Participación y Corresponsabili</vt:lpstr>
      <vt:lpstr>Territorialización</vt:lpstr>
      <vt:lpstr>Transversalización</vt:lpstr>
      <vt:lpstr>Sociojuridico</vt:lpstr>
      <vt:lpstr>Gestión TH</vt:lpstr>
      <vt:lpstr>Gestión Administrativa</vt:lpstr>
      <vt:lpstr>Gestión Tecnologica</vt:lpstr>
      <vt:lpstr>Gestión Juridica</vt:lpstr>
      <vt:lpstr>Gestión Financiera</vt:lpstr>
      <vt:lpstr>Gestión Contractual</vt:lpstr>
      <vt:lpstr>Atención Ciudadana</vt:lpstr>
      <vt:lpstr>Evaluación y Seguimiento </vt:lpstr>
      <vt:lpstr>Disciplinario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Rocio Rios Virgûez</dc:creator>
  <cp:lastModifiedBy>Clara Rocio Rios Virgûez</cp:lastModifiedBy>
  <dcterms:created xsi:type="dcterms:W3CDTF">2020-12-07T17:16:59Z</dcterms:created>
  <dcterms:modified xsi:type="dcterms:W3CDTF">2021-01-29T20:32:26Z</dcterms:modified>
</cp:coreProperties>
</file>